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60" yWindow="60" windowWidth="11340" windowHeight="6030" firstSheet="1" activeTab="2"/>
  </bookViews>
  <sheets>
    <sheet name="Composição dos juros" sheetId="6" state="hidden" r:id="rId1"/>
    <sheet name="Técnicos" sheetId="8" r:id="rId2"/>
    <sheet name="Analistas" sheetId="1" r:id="rId3"/>
    <sheet name="Elementos" sheetId="7" r:id="rId4"/>
    <sheet name="Composição de Índices" sheetId="4" state="hidden" r:id="rId5"/>
  </sheets>
  <externalReferences>
    <externalReference r:id="rId6"/>
  </externalReferences>
  <definedNames>
    <definedName name="_xlnm._FilterDatabase" localSheetId="2" hidden="1">Analistas!$B$38:$B$377</definedName>
    <definedName name="_xlnm._FilterDatabase" localSheetId="1" hidden="1">Técnicos!$B$38:$B$377</definedName>
    <definedName name="_xlnm.Print_Area" localSheetId="2">Analistas!$A$1:$G$384</definedName>
    <definedName name="_xlnm.Print_Area" localSheetId="1">Técnicos!$A$1:$G$384</definedName>
    <definedName name="celProcesso" localSheetId="1">Técnicos!$B$4</definedName>
    <definedName name="celProcesso">Analistas!$B$4</definedName>
    <definedName name="EXECDO">#REF!</definedName>
    <definedName name="LISTANOMES">#REF!</definedName>
    <definedName name="PRINCIPAL" localSheetId="1">Técnicos!$B$38:$B$376</definedName>
    <definedName name="PRINCIPAL">Analistas!$B$38:$B$376</definedName>
    <definedName name="spath" localSheetId="1">Técnicos!$N$9</definedName>
    <definedName name="spath">Analistas!$N$9</definedName>
    <definedName name="_xlnm.Print_Titles" localSheetId="2">Analistas!$34:$35</definedName>
    <definedName name="_xlnm.Print_Titles" localSheetId="1">Técnicos!$34:$35</definedName>
    <definedName name="VARAS">#REF!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D27" i="1" l="1"/>
  <c r="E18" i="1" l="1"/>
  <c r="D18" i="1"/>
  <c r="E26" i="1"/>
  <c r="D26" i="1"/>
  <c r="D16" i="1" l="1"/>
  <c r="E16" i="1"/>
  <c r="D29" i="1"/>
  <c r="E29" i="1"/>
  <c r="B7" i="1" l="1"/>
  <c r="E27" i="1" l="1"/>
  <c r="D24" i="1" l="1"/>
  <c r="D25" i="1"/>
  <c r="D28" i="1"/>
  <c r="J4" i="1"/>
  <c r="B35" i="1"/>
  <c r="A8" i="1"/>
  <c r="G9" i="1"/>
  <c r="C13" i="1" s="1"/>
  <c r="C1" i="6" s="1"/>
  <c r="E17" i="1"/>
  <c r="E24" i="1"/>
  <c r="E25" i="1"/>
  <c r="E28" i="1"/>
  <c r="A38" i="1"/>
  <c r="B383" i="1" s="1"/>
  <c r="A39" i="1"/>
  <c r="E2" i="4"/>
  <c r="F2" i="4"/>
  <c r="G2" i="4" s="1"/>
  <c r="H3" i="4" s="1"/>
  <c r="H4" i="4" s="1"/>
  <c r="D3" i="4"/>
  <c r="F3" i="4" s="1"/>
  <c r="G3" i="4" s="1"/>
  <c r="E3" i="4"/>
  <c r="D4" i="4"/>
  <c r="F4" i="4" s="1"/>
  <c r="G4" i="4" s="1"/>
  <c r="E76" i="4"/>
  <c r="F76" i="4"/>
  <c r="G76" i="4" s="1"/>
  <c r="D77" i="4"/>
  <c r="F77" i="4" s="1"/>
  <c r="G77" i="4" s="1"/>
  <c r="E110" i="4"/>
  <c r="F110" i="4"/>
  <c r="G110" i="4" s="1"/>
  <c r="E111" i="4"/>
  <c r="F111" i="4"/>
  <c r="G111" i="4" s="1"/>
  <c r="D112" i="4"/>
  <c r="E112" i="4" s="1"/>
  <c r="F112" i="4"/>
  <c r="G112" i="4" s="1"/>
  <c r="E124" i="4"/>
  <c r="F124" i="4"/>
  <c r="G124" i="4" s="1"/>
  <c r="D125" i="4"/>
  <c r="F125" i="4" s="1"/>
  <c r="G125" i="4" s="1"/>
  <c r="E127" i="4"/>
  <c r="F127" i="4"/>
  <c r="G127" i="4"/>
  <c r="D128" i="4"/>
  <c r="F128" i="4"/>
  <c r="G128" i="4" s="1"/>
  <c r="E135" i="4"/>
  <c r="F135" i="4"/>
  <c r="G135" i="4" s="1"/>
  <c r="E136" i="4"/>
  <c r="F136" i="4"/>
  <c r="G136" i="4" s="1"/>
  <c r="D137" i="4"/>
  <c r="E137" i="4"/>
  <c r="F137" i="4"/>
  <c r="G137" i="4"/>
  <c r="D138" i="4"/>
  <c r="E138" i="4"/>
  <c r="F138" i="4"/>
  <c r="G138" i="4" s="1"/>
  <c r="D139" i="4"/>
  <c r="F139" i="4" s="1"/>
  <c r="G139" i="4" s="1"/>
  <c r="D140" i="4"/>
  <c r="F140" i="4"/>
  <c r="G140" i="4" s="1"/>
  <c r="E146" i="4"/>
  <c r="F146" i="4"/>
  <c r="G146" i="4" s="1"/>
  <c r="D147" i="4"/>
  <c r="F147" i="4" s="1"/>
  <c r="G147" i="4" s="1"/>
  <c r="E147" i="4"/>
  <c r="D148" i="4"/>
  <c r="F148" i="4" s="1"/>
  <c r="G148" i="4" s="1"/>
  <c r="E254" i="4"/>
  <c r="F254" i="4"/>
  <c r="G254" i="4" s="1"/>
  <c r="D255" i="4"/>
  <c r="E255" i="4" s="1"/>
  <c r="C3" i="6"/>
  <c r="C4" i="6"/>
  <c r="C5" i="6"/>
  <c r="C6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B351" i="6"/>
  <c r="C351" i="6"/>
  <c r="E351" i="6"/>
  <c r="B352" i="6"/>
  <c r="C352" i="6"/>
  <c r="E352" i="6"/>
  <c r="B353" i="6"/>
  <c r="C353" i="6"/>
  <c r="E353" i="6"/>
  <c r="B354" i="6"/>
  <c r="C354" i="6"/>
  <c r="E354" i="6"/>
  <c r="B355" i="6"/>
  <c r="C355" i="6"/>
  <c r="E355" i="6"/>
  <c r="B356" i="6"/>
  <c r="C356" i="6"/>
  <c r="E356" i="6"/>
  <c r="B357" i="6"/>
  <c r="C357" i="6"/>
  <c r="E357" i="6"/>
  <c r="B358" i="6"/>
  <c r="C358" i="6"/>
  <c r="E358" i="6"/>
  <c r="B359" i="6"/>
  <c r="C359" i="6"/>
  <c r="E359" i="6"/>
  <c r="B360" i="6"/>
  <c r="C360" i="6"/>
  <c r="E360" i="6"/>
  <c r="B361" i="6"/>
  <c r="C361" i="6"/>
  <c r="E361" i="6"/>
  <c r="B362" i="6"/>
  <c r="C362" i="6"/>
  <c r="E362" i="6"/>
  <c r="B363" i="6"/>
  <c r="C363" i="6"/>
  <c r="E363" i="6"/>
  <c r="B364" i="6"/>
  <c r="C364" i="6"/>
  <c r="E364" i="6"/>
  <c r="B365" i="6"/>
  <c r="C365" i="6"/>
  <c r="E365" i="6"/>
  <c r="B366" i="6"/>
  <c r="C366" i="6"/>
  <c r="E366" i="6"/>
  <c r="B367" i="6"/>
  <c r="C367" i="6"/>
  <c r="E367" i="6"/>
  <c r="B368" i="6"/>
  <c r="C368" i="6"/>
  <c r="E368" i="6"/>
  <c r="B369" i="6"/>
  <c r="C369" i="6"/>
  <c r="E369" i="6"/>
  <c r="B370" i="6"/>
  <c r="C370" i="6"/>
  <c r="E370" i="6"/>
  <c r="B371" i="6"/>
  <c r="C371" i="6"/>
  <c r="E371" i="6"/>
  <c r="B372" i="6"/>
  <c r="C372" i="6"/>
  <c r="E372" i="6"/>
  <c r="B373" i="6"/>
  <c r="C373" i="6"/>
  <c r="E373" i="6"/>
  <c r="B374" i="6"/>
  <c r="C374" i="6"/>
  <c r="E374" i="6"/>
  <c r="B375" i="6"/>
  <c r="C375" i="6"/>
  <c r="E375" i="6"/>
  <c r="B376" i="6"/>
  <c r="C376" i="6"/>
  <c r="E376" i="6"/>
  <c r="B377" i="6"/>
  <c r="C377" i="6"/>
  <c r="E377" i="6"/>
  <c r="B378" i="6"/>
  <c r="C378" i="6"/>
  <c r="E378" i="6"/>
  <c r="B379" i="6"/>
  <c r="C379" i="6"/>
  <c r="E379" i="6"/>
  <c r="B380" i="6"/>
  <c r="C380" i="6"/>
  <c r="E380" i="6"/>
  <c r="B381" i="6"/>
  <c r="C381" i="6"/>
  <c r="E381" i="6"/>
  <c r="B382" i="6"/>
  <c r="C382" i="6"/>
  <c r="E382" i="6"/>
  <c r="B383" i="6"/>
  <c r="C383" i="6"/>
  <c r="E383" i="6"/>
  <c r="B384" i="6"/>
  <c r="C384" i="6"/>
  <c r="E384" i="6"/>
  <c r="B385" i="6"/>
  <c r="C385" i="6"/>
  <c r="E385" i="6"/>
  <c r="B386" i="6"/>
  <c r="C386" i="6"/>
  <c r="E386" i="6"/>
  <c r="B387" i="6"/>
  <c r="C387" i="6"/>
  <c r="E387" i="6"/>
  <c r="B388" i="6"/>
  <c r="D388" i="6" s="1"/>
  <c r="C388" i="6"/>
  <c r="E388" i="6"/>
  <c r="B389" i="6"/>
  <c r="C389" i="6"/>
  <c r="E389" i="6"/>
  <c r="B390" i="6"/>
  <c r="D390" i="6" s="1"/>
  <c r="C390" i="6"/>
  <c r="E390" i="6"/>
  <c r="B391" i="6"/>
  <c r="C391" i="6"/>
  <c r="E391" i="6"/>
  <c r="B392" i="6"/>
  <c r="D392" i="6" s="1"/>
  <c r="C392" i="6"/>
  <c r="E392" i="6"/>
  <c r="B393" i="6"/>
  <c r="C393" i="6"/>
  <c r="E393" i="6"/>
  <c r="B394" i="6"/>
  <c r="D394" i="6" s="1"/>
  <c r="C394" i="6"/>
  <c r="E394" i="6"/>
  <c r="B395" i="6"/>
  <c r="C395" i="6"/>
  <c r="E395" i="6"/>
  <c r="B396" i="6"/>
  <c r="D396" i="6" s="1"/>
  <c r="C396" i="6"/>
  <c r="E396" i="6"/>
  <c r="B397" i="6"/>
  <c r="C397" i="6"/>
  <c r="E397" i="6"/>
  <c r="B398" i="6"/>
  <c r="D398" i="6" s="1"/>
  <c r="C398" i="6"/>
  <c r="E398" i="6"/>
  <c r="B399" i="6"/>
  <c r="C399" i="6"/>
  <c r="E399" i="6"/>
  <c r="B400" i="6"/>
  <c r="D400" i="6" s="1"/>
  <c r="C400" i="6"/>
  <c r="E400" i="6"/>
  <c r="B401" i="6"/>
  <c r="C401" i="6"/>
  <c r="E401" i="6"/>
  <c r="B402" i="6"/>
  <c r="D402" i="6" s="1"/>
  <c r="C402" i="6"/>
  <c r="E402" i="6"/>
  <c r="B403" i="6"/>
  <c r="C403" i="6"/>
  <c r="E403" i="6"/>
  <c r="B404" i="6"/>
  <c r="D404" i="6" s="1"/>
  <c r="C404" i="6"/>
  <c r="E404" i="6"/>
  <c r="B405" i="6"/>
  <c r="C405" i="6"/>
  <c r="E405" i="6"/>
  <c r="B406" i="6"/>
  <c r="D406" i="6" s="1"/>
  <c r="C406" i="6"/>
  <c r="E406" i="6"/>
  <c r="B407" i="6"/>
  <c r="C407" i="6"/>
  <c r="E407" i="6"/>
  <c r="B408" i="6"/>
  <c r="D408" i="6" s="1"/>
  <c r="C408" i="6"/>
  <c r="E408" i="6"/>
  <c r="B409" i="6"/>
  <c r="C409" i="6"/>
  <c r="E409" i="6"/>
  <c r="B410" i="6"/>
  <c r="D410" i="6" s="1"/>
  <c r="C410" i="6"/>
  <c r="E410" i="6"/>
  <c r="B411" i="6"/>
  <c r="C411" i="6"/>
  <c r="E411" i="6"/>
  <c r="B412" i="6"/>
  <c r="D412" i="6" s="1"/>
  <c r="C412" i="6"/>
  <c r="E412" i="6"/>
  <c r="B413" i="6"/>
  <c r="C413" i="6"/>
  <c r="E413" i="6"/>
  <c r="B414" i="6"/>
  <c r="D414" i="6" s="1"/>
  <c r="C414" i="6"/>
  <c r="E414" i="6"/>
  <c r="B415" i="6"/>
  <c r="C415" i="6"/>
  <c r="E415" i="6"/>
  <c r="B416" i="6"/>
  <c r="D416" i="6" s="1"/>
  <c r="C416" i="6"/>
  <c r="E416" i="6"/>
  <c r="B417" i="6"/>
  <c r="C417" i="6"/>
  <c r="E417" i="6"/>
  <c r="B418" i="6"/>
  <c r="D418" i="6" s="1"/>
  <c r="C418" i="6"/>
  <c r="E418" i="6"/>
  <c r="B419" i="6"/>
  <c r="C419" i="6"/>
  <c r="E419" i="6"/>
  <c r="B420" i="6"/>
  <c r="D420" i="6" s="1"/>
  <c r="C420" i="6"/>
  <c r="E420" i="6"/>
  <c r="B421" i="6"/>
  <c r="C421" i="6"/>
  <c r="E421" i="6"/>
  <c r="B422" i="6"/>
  <c r="D422" i="6" s="1"/>
  <c r="C422" i="6"/>
  <c r="E422" i="6"/>
  <c r="B423" i="6"/>
  <c r="C423" i="6"/>
  <c r="E423" i="6"/>
  <c r="B424" i="6"/>
  <c r="D424" i="6" s="1"/>
  <c r="C424" i="6"/>
  <c r="E424" i="6"/>
  <c r="B425" i="6"/>
  <c r="C425" i="6"/>
  <c r="E425" i="6"/>
  <c r="B426" i="6"/>
  <c r="D426" i="6" s="1"/>
  <c r="C426" i="6"/>
  <c r="E426" i="6"/>
  <c r="B427" i="6"/>
  <c r="C427" i="6"/>
  <c r="E427" i="6"/>
  <c r="B428" i="6"/>
  <c r="D428" i="6" s="1"/>
  <c r="C428" i="6"/>
  <c r="E428" i="6"/>
  <c r="B429" i="6"/>
  <c r="C429" i="6"/>
  <c r="E429" i="6"/>
  <c r="B430" i="6"/>
  <c r="D430" i="6" s="1"/>
  <c r="C430" i="6"/>
  <c r="E430" i="6"/>
  <c r="B431" i="6"/>
  <c r="C431" i="6"/>
  <c r="E431" i="6"/>
  <c r="B432" i="6"/>
  <c r="D432" i="6" s="1"/>
  <c r="C432" i="6"/>
  <c r="E432" i="6"/>
  <c r="B433" i="6"/>
  <c r="C433" i="6"/>
  <c r="E433" i="6"/>
  <c r="B434" i="6"/>
  <c r="D434" i="6" s="1"/>
  <c r="C434" i="6"/>
  <c r="E434" i="6"/>
  <c r="B435" i="6"/>
  <c r="C435" i="6"/>
  <c r="E435" i="6"/>
  <c r="B436" i="6"/>
  <c r="D436" i="6" s="1"/>
  <c r="C436" i="6"/>
  <c r="E436" i="6"/>
  <c r="B437" i="6"/>
  <c r="C437" i="6"/>
  <c r="E437" i="6"/>
  <c r="B438" i="6"/>
  <c r="D438" i="6" s="1"/>
  <c r="C438" i="6"/>
  <c r="E438" i="6"/>
  <c r="B439" i="6"/>
  <c r="C439" i="6"/>
  <c r="E439" i="6"/>
  <c r="B440" i="6"/>
  <c r="D440" i="6" s="1"/>
  <c r="C440" i="6"/>
  <c r="E440" i="6"/>
  <c r="B441" i="6"/>
  <c r="C441" i="6"/>
  <c r="E441" i="6"/>
  <c r="B442" i="6"/>
  <c r="D442" i="6" s="1"/>
  <c r="C442" i="6"/>
  <c r="E442" i="6"/>
  <c r="B443" i="6"/>
  <c r="C443" i="6"/>
  <c r="E443" i="6"/>
  <c r="B444" i="6"/>
  <c r="D444" i="6" s="1"/>
  <c r="C444" i="6"/>
  <c r="E444" i="6"/>
  <c r="B445" i="6"/>
  <c r="C445" i="6"/>
  <c r="E445" i="6"/>
  <c r="B446" i="6"/>
  <c r="D446" i="6" s="1"/>
  <c r="C446" i="6"/>
  <c r="E446" i="6"/>
  <c r="B447" i="6"/>
  <c r="C447" i="6"/>
  <c r="E447" i="6"/>
  <c r="B448" i="6"/>
  <c r="D448" i="6" s="1"/>
  <c r="C448" i="6"/>
  <c r="E448" i="6"/>
  <c r="B449" i="6"/>
  <c r="C449" i="6"/>
  <c r="E449" i="6"/>
  <c r="B450" i="6"/>
  <c r="D450" i="6" s="1"/>
  <c r="C450" i="6"/>
  <c r="E450" i="6"/>
  <c r="B451" i="6"/>
  <c r="C451" i="6"/>
  <c r="E451" i="6"/>
  <c r="B452" i="6"/>
  <c r="D452" i="6" s="1"/>
  <c r="C452" i="6"/>
  <c r="E452" i="6"/>
  <c r="B453" i="6"/>
  <c r="C453" i="6"/>
  <c r="E453" i="6"/>
  <c r="B454" i="6"/>
  <c r="D454" i="6" s="1"/>
  <c r="C454" i="6"/>
  <c r="E454" i="6"/>
  <c r="B455" i="6"/>
  <c r="C455" i="6"/>
  <c r="E455" i="6"/>
  <c r="B456" i="6"/>
  <c r="D456" i="6" s="1"/>
  <c r="C456" i="6"/>
  <c r="E456" i="6"/>
  <c r="B457" i="6"/>
  <c r="C457" i="6"/>
  <c r="E457" i="6"/>
  <c r="B458" i="6"/>
  <c r="D458" i="6" s="1"/>
  <c r="C458" i="6"/>
  <c r="E458" i="6"/>
  <c r="B459" i="6"/>
  <c r="C459" i="6"/>
  <c r="E459" i="6"/>
  <c r="B460" i="6"/>
  <c r="D460" i="6" s="1"/>
  <c r="C460" i="6"/>
  <c r="E460" i="6"/>
  <c r="B461" i="6"/>
  <c r="C461" i="6"/>
  <c r="E461" i="6"/>
  <c r="B462" i="6"/>
  <c r="D462" i="6" s="1"/>
  <c r="C462" i="6"/>
  <c r="E462" i="6"/>
  <c r="B463" i="6"/>
  <c r="C463" i="6"/>
  <c r="E463" i="6"/>
  <c r="B464" i="6"/>
  <c r="D464" i="6" s="1"/>
  <c r="C464" i="6"/>
  <c r="E464" i="6"/>
  <c r="B465" i="6"/>
  <c r="C465" i="6"/>
  <c r="E465" i="6"/>
  <c r="B466" i="6"/>
  <c r="D466" i="6" s="1"/>
  <c r="C466" i="6"/>
  <c r="E466" i="6"/>
  <c r="B467" i="6"/>
  <c r="C467" i="6"/>
  <c r="E467" i="6"/>
  <c r="B468" i="6"/>
  <c r="D468" i="6" s="1"/>
  <c r="C468" i="6"/>
  <c r="E468" i="6"/>
  <c r="B469" i="6"/>
  <c r="C469" i="6"/>
  <c r="E469" i="6"/>
  <c r="B470" i="6"/>
  <c r="D470" i="6" s="1"/>
  <c r="C470" i="6"/>
  <c r="E470" i="6"/>
  <c r="B471" i="6"/>
  <c r="C471" i="6"/>
  <c r="E471" i="6"/>
  <c r="B472" i="6"/>
  <c r="D472" i="6" s="1"/>
  <c r="C472" i="6"/>
  <c r="E472" i="6"/>
  <c r="B473" i="6"/>
  <c r="C473" i="6"/>
  <c r="E473" i="6"/>
  <c r="B474" i="6"/>
  <c r="D474" i="6" s="1"/>
  <c r="C474" i="6"/>
  <c r="E474" i="6"/>
  <c r="B475" i="6"/>
  <c r="C475" i="6"/>
  <c r="E475" i="6"/>
  <c r="B476" i="6"/>
  <c r="D476" i="6" s="1"/>
  <c r="C476" i="6"/>
  <c r="E476" i="6"/>
  <c r="B477" i="6"/>
  <c r="C477" i="6"/>
  <c r="E477" i="6"/>
  <c r="B478" i="6"/>
  <c r="D478" i="6" s="1"/>
  <c r="C478" i="6"/>
  <c r="E478" i="6"/>
  <c r="B479" i="6"/>
  <c r="C479" i="6"/>
  <c r="E479" i="6"/>
  <c r="B480" i="6"/>
  <c r="D480" i="6" s="1"/>
  <c r="C480" i="6"/>
  <c r="E480" i="6"/>
  <c r="B481" i="6"/>
  <c r="C481" i="6"/>
  <c r="E481" i="6"/>
  <c r="B482" i="6"/>
  <c r="D482" i="6" s="1"/>
  <c r="C482" i="6"/>
  <c r="E482" i="6"/>
  <c r="B483" i="6"/>
  <c r="C483" i="6"/>
  <c r="E483" i="6"/>
  <c r="B484" i="6"/>
  <c r="D484" i="6" s="1"/>
  <c r="C484" i="6"/>
  <c r="E484" i="6"/>
  <c r="B485" i="6"/>
  <c r="C485" i="6"/>
  <c r="E485" i="6"/>
  <c r="B486" i="6"/>
  <c r="D486" i="6" s="1"/>
  <c r="C486" i="6"/>
  <c r="E486" i="6"/>
  <c r="B487" i="6"/>
  <c r="C487" i="6"/>
  <c r="E487" i="6"/>
  <c r="B488" i="6"/>
  <c r="D488" i="6" s="1"/>
  <c r="C488" i="6"/>
  <c r="E488" i="6"/>
  <c r="J4" i="8"/>
  <c r="B7" i="8"/>
  <c r="B35" i="8" s="1"/>
  <c r="A8" i="8"/>
  <c r="G9" i="8"/>
  <c r="C13" i="8" s="1"/>
  <c r="D16" i="8"/>
  <c r="D20" i="8" s="1"/>
  <c r="E16" i="8"/>
  <c r="E18" i="8" s="1"/>
  <c r="D18" i="8"/>
  <c r="D24" i="8"/>
  <c r="E24" i="8"/>
  <c r="D25" i="8"/>
  <c r="E25" i="8"/>
  <c r="D26" i="8"/>
  <c r="E26" i="8"/>
  <c r="D27" i="8"/>
  <c r="D19" i="8" s="1"/>
  <c r="E27" i="8"/>
  <c r="E19" i="8" s="1"/>
  <c r="D28" i="8"/>
  <c r="E28" i="8"/>
  <c r="D29" i="8"/>
  <c r="D21" i="8" s="1"/>
  <c r="E29" i="8"/>
  <c r="E21" i="8" s="1"/>
  <c r="A38" i="8"/>
  <c r="A39" i="8"/>
  <c r="D455" i="6" l="1"/>
  <c r="D451" i="6"/>
  <c r="D447" i="6"/>
  <c r="D443" i="6"/>
  <c r="D439" i="6"/>
  <c r="D435" i="6"/>
  <c r="D431" i="6"/>
  <c r="D427" i="6"/>
  <c r="D423" i="6"/>
  <c r="D419" i="6"/>
  <c r="D415" i="6"/>
  <c r="D411" i="6"/>
  <c r="D407" i="6"/>
  <c r="D403" i="6"/>
  <c r="D399" i="6"/>
  <c r="D395" i="6"/>
  <c r="D391" i="6"/>
  <c r="D387" i="6"/>
  <c r="D485" i="6"/>
  <c r="D481" i="6"/>
  <c r="D477" i="6"/>
  <c r="D473" i="6"/>
  <c r="D149" i="4"/>
  <c r="F149" i="4" s="1"/>
  <c r="G149" i="4" s="1"/>
  <c r="E139" i="4"/>
  <c r="D78" i="4"/>
  <c r="E148" i="4"/>
  <c r="E30" i="8"/>
  <c r="D487" i="6"/>
  <c r="D483" i="6"/>
  <c r="D479" i="6"/>
  <c r="D475" i="6"/>
  <c r="D471" i="6"/>
  <c r="D467" i="6"/>
  <c r="D463" i="6"/>
  <c r="D459" i="6"/>
  <c r="F255" i="4"/>
  <c r="G255" i="4" s="1"/>
  <c r="E77" i="4"/>
  <c r="D17" i="1"/>
  <c r="E17" i="8"/>
  <c r="E20" i="8"/>
  <c r="D30" i="1"/>
  <c r="C2" i="6"/>
  <c r="B330" i="6" s="1"/>
  <c r="C330" i="6" s="1"/>
  <c r="D383" i="1"/>
  <c r="B377" i="8"/>
  <c r="D383" i="8"/>
  <c r="B377" i="1"/>
  <c r="D30" i="8"/>
  <c r="D469" i="6"/>
  <c r="D465" i="6"/>
  <c r="D461" i="6"/>
  <c r="D457" i="6"/>
  <c r="D453" i="6"/>
  <c r="D449" i="6"/>
  <c r="D445" i="6"/>
  <c r="D441" i="6"/>
  <c r="D437" i="6"/>
  <c r="D433" i="6"/>
  <c r="D429" i="6"/>
  <c r="D425" i="6"/>
  <c r="D421" i="6"/>
  <c r="D417" i="6"/>
  <c r="D413" i="6"/>
  <c r="D409" i="6"/>
  <c r="D405" i="6"/>
  <c r="D401" i="6"/>
  <c r="D397" i="6"/>
  <c r="D393" i="6"/>
  <c r="D389" i="6"/>
  <c r="B383" i="8"/>
  <c r="D17" i="8"/>
  <c r="D256" i="4"/>
  <c r="H5" i="4"/>
  <c r="E30" i="1"/>
  <c r="E149" i="4"/>
  <c r="D150" i="4"/>
  <c r="E140" i="4"/>
  <c r="D141" i="4"/>
  <c r="E128" i="4"/>
  <c r="D129" i="4"/>
  <c r="E125" i="4"/>
  <c r="D126" i="4"/>
  <c r="D113" i="4"/>
  <c r="D79" i="4"/>
  <c r="E4" i="4"/>
  <c r="D5" i="4"/>
  <c r="E78" i="4" l="1"/>
  <c r="F78" i="4"/>
  <c r="G78" i="4" s="1"/>
  <c r="E22" i="8"/>
  <c r="E32" i="8" s="1"/>
  <c r="B39" i="8" s="1"/>
  <c r="E22" i="1"/>
  <c r="E32" i="1" s="1"/>
  <c r="B39" i="1" s="1"/>
  <c r="D22" i="1"/>
  <c r="D22" i="8"/>
  <c r="D32" i="8" s="1"/>
  <c r="B38" i="8" s="1"/>
  <c r="B302" i="6"/>
  <c r="C302" i="6" s="1"/>
  <c r="D90" i="6"/>
  <c r="E90" i="6" s="1"/>
  <c r="D316" i="6"/>
  <c r="E316" i="6" s="1"/>
  <c r="D132" i="6"/>
  <c r="E132" i="6" s="1"/>
  <c r="B163" i="6"/>
  <c r="C163" i="6" s="1"/>
  <c r="D18" i="6"/>
  <c r="E18" i="6" s="1"/>
  <c r="D133" i="6"/>
  <c r="E133" i="6" s="1"/>
  <c r="B292" i="6"/>
  <c r="C292" i="6" s="1"/>
  <c r="D25" i="6"/>
  <c r="E25" i="6" s="1"/>
  <c r="D36" i="6"/>
  <c r="E36" i="6" s="1"/>
  <c r="D101" i="6"/>
  <c r="E101" i="6" s="1"/>
  <c r="B9" i="6"/>
  <c r="C9" i="6" s="1"/>
  <c r="D293" i="6"/>
  <c r="E293" i="6" s="1"/>
  <c r="D64" i="6"/>
  <c r="E64" i="6" s="1"/>
  <c r="D57" i="6"/>
  <c r="E57" i="6" s="1"/>
  <c r="B75" i="6"/>
  <c r="C75" i="6" s="1"/>
  <c r="D40" i="6"/>
  <c r="E40" i="6" s="1"/>
  <c r="D94" i="6"/>
  <c r="E94" i="6" s="1"/>
  <c r="D97" i="6"/>
  <c r="E97" i="6" s="1"/>
  <c r="D17" i="6"/>
  <c r="E17" i="6" s="1"/>
  <c r="B17" i="6"/>
  <c r="C17" i="6" s="1"/>
  <c r="B172" i="6"/>
  <c r="C172" i="6" s="1"/>
  <c r="D347" i="6"/>
  <c r="E347" i="6" s="1"/>
  <c r="D16" i="6"/>
  <c r="E16" i="6" s="1"/>
  <c r="D62" i="6"/>
  <c r="E62" i="6" s="1"/>
  <c r="D118" i="6"/>
  <c r="E118" i="6" s="1"/>
  <c r="D61" i="6"/>
  <c r="E61" i="6" s="1"/>
  <c r="B130" i="6"/>
  <c r="C130" i="6" s="1"/>
  <c r="B61" i="6"/>
  <c r="C61" i="6" s="1"/>
  <c r="B267" i="6"/>
  <c r="C267" i="6" s="1"/>
  <c r="D26" i="6"/>
  <c r="E26" i="6" s="1"/>
  <c r="D48" i="6"/>
  <c r="E48" i="6" s="1"/>
  <c r="D74" i="6"/>
  <c r="E74" i="6" s="1"/>
  <c r="D104" i="6"/>
  <c r="E104" i="6" s="1"/>
  <c r="D119" i="6"/>
  <c r="E119" i="6" s="1"/>
  <c r="D81" i="6"/>
  <c r="E81" i="6" s="1"/>
  <c r="D45" i="6"/>
  <c r="E45" i="6" s="1"/>
  <c r="B120" i="6"/>
  <c r="C120" i="6" s="1"/>
  <c r="B142" i="6"/>
  <c r="C142" i="6" s="1"/>
  <c r="B37" i="6"/>
  <c r="C37" i="6" s="1"/>
  <c r="B115" i="6"/>
  <c r="C115" i="6" s="1"/>
  <c r="B248" i="6"/>
  <c r="C248" i="6" s="1"/>
  <c r="D259" i="6"/>
  <c r="E259" i="6" s="1"/>
  <c r="B185" i="6"/>
  <c r="C185" i="6" s="1"/>
  <c r="D28" i="6"/>
  <c r="E28" i="6" s="1"/>
  <c r="D50" i="6"/>
  <c r="E50" i="6" s="1"/>
  <c r="D80" i="6"/>
  <c r="E80" i="6" s="1"/>
  <c r="D106" i="6"/>
  <c r="E106" i="6" s="1"/>
  <c r="D113" i="6"/>
  <c r="E113" i="6" s="1"/>
  <c r="D77" i="6"/>
  <c r="E77" i="6" s="1"/>
  <c r="D39" i="6"/>
  <c r="E39" i="6" s="1"/>
  <c r="B122" i="6"/>
  <c r="C122" i="6" s="1"/>
  <c r="B182" i="6"/>
  <c r="C182" i="6" s="1"/>
  <c r="B39" i="6"/>
  <c r="C39" i="6" s="1"/>
  <c r="B123" i="6"/>
  <c r="C123" i="6" s="1"/>
  <c r="B320" i="6"/>
  <c r="C320" i="6" s="1"/>
  <c r="B284" i="6"/>
  <c r="C284" i="6" s="1"/>
  <c r="B307" i="6"/>
  <c r="C307" i="6" s="1"/>
  <c r="D166" i="6"/>
  <c r="E166" i="6" s="1"/>
  <c r="D20" i="6"/>
  <c r="E20" i="6" s="1"/>
  <c r="D32" i="6"/>
  <c r="E32" i="6" s="1"/>
  <c r="D42" i="6"/>
  <c r="E42" i="6" s="1"/>
  <c r="D54" i="6"/>
  <c r="E54" i="6" s="1"/>
  <c r="D70" i="6"/>
  <c r="E70" i="6" s="1"/>
  <c r="D82" i="6"/>
  <c r="E82" i="6" s="1"/>
  <c r="D96" i="6"/>
  <c r="E96" i="6" s="1"/>
  <c r="D112" i="6"/>
  <c r="E112" i="6" s="1"/>
  <c r="D129" i="6"/>
  <c r="E129" i="6" s="1"/>
  <c r="D111" i="6"/>
  <c r="E111" i="6" s="1"/>
  <c r="D89" i="6"/>
  <c r="E89" i="6" s="1"/>
  <c r="D71" i="6"/>
  <c r="E71" i="6" s="1"/>
  <c r="D55" i="6"/>
  <c r="E55" i="6" s="1"/>
  <c r="D33" i="6"/>
  <c r="E33" i="6" s="1"/>
  <c r="D15" i="6"/>
  <c r="E15" i="6" s="1"/>
  <c r="B124" i="6"/>
  <c r="C124" i="6" s="1"/>
  <c r="D136" i="6"/>
  <c r="E136" i="6" s="1"/>
  <c r="B198" i="6"/>
  <c r="C198" i="6" s="1"/>
  <c r="B21" i="6"/>
  <c r="C21" i="6" s="1"/>
  <c r="B49" i="6"/>
  <c r="C49" i="6" s="1"/>
  <c r="B83" i="6"/>
  <c r="C83" i="6" s="1"/>
  <c r="B129" i="6"/>
  <c r="C129" i="6" s="1"/>
  <c r="B200" i="6"/>
  <c r="C200" i="6" s="1"/>
  <c r="B176" i="6"/>
  <c r="C176" i="6" s="1"/>
  <c r="B326" i="6"/>
  <c r="C326" i="6" s="1"/>
  <c r="D152" i="6"/>
  <c r="E152" i="6" s="1"/>
  <c r="B274" i="6"/>
  <c r="C274" i="6" s="1"/>
  <c r="D12" i="6"/>
  <c r="E12" i="6" s="1"/>
  <c r="D24" i="6"/>
  <c r="E24" i="6" s="1"/>
  <c r="D34" i="6"/>
  <c r="E34" i="6" s="1"/>
  <c r="D44" i="6"/>
  <c r="E44" i="6" s="1"/>
  <c r="D58" i="6"/>
  <c r="E58" i="6" s="1"/>
  <c r="D72" i="6"/>
  <c r="E72" i="6" s="1"/>
  <c r="D86" i="6"/>
  <c r="E86" i="6" s="1"/>
  <c r="D102" i="6"/>
  <c r="E102" i="6" s="1"/>
  <c r="D114" i="6"/>
  <c r="E114" i="6" s="1"/>
  <c r="D125" i="6"/>
  <c r="E125" i="6" s="1"/>
  <c r="D103" i="6"/>
  <c r="E103" i="6" s="1"/>
  <c r="D87" i="6"/>
  <c r="E87" i="6" s="1"/>
  <c r="D69" i="6"/>
  <c r="E69" i="6" s="1"/>
  <c r="D47" i="6"/>
  <c r="E47" i="6" s="1"/>
  <c r="D29" i="6"/>
  <c r="E29" i="6" s="1"/>
  <c r="D13" i="6"/>
  <c r="E13" i="6" s="1"/>
  <c r="D128" i="6"/>
  <c r="E128" i="6" s="1"/>
  <c r="B136" i="6"/>
  <c r="C136" i="6" s="1"/>
  <c r="B230" i="6"/>
  <c r="C230" i="6" s="1"/>
  <c r="B31" i="6"/>
  <c r="C31" i="6" s="1"/>
  <c r="B53" i="6"/>
  <c r="C53" i="6" s="1"/>
  <c r="B97" i="6"/>
  <c r="C97" i="6" s="1"/>
  <c r="B148" i="6"/>
  <c r="C148" i="6" s="1"/>
  <c r="B232" i="6"/>
  <c r="C232" i="6" s="1"/>
  <c r="D195" i="6"/>
  <c r="E195" i="6" s="1"/>
  <c r="B168" i="6"/>
  <c r="C168" i="6" s="1"/>
  <c r="B160" i="6"/>
  <c r="C160" i="6" s="1"/>
  <c r="B72" i="6"/>
  <c r="C72" i="6" s="1"/>
  <c r="F72" i="6" s="1"/>
  <c r="D203" i="6"/>
  <c r="E203" i="6" s="1"/>
  <c r="B205" i="6"/>
  <c r="C205" i="6" s="1"/>
  <c r="D14" i="6"/>
  <c r="E14" i="6" s="1"/>
  <c r="D22" i="6"/>
  <c r="E22" i="6" s="1"/>
  <c r="D30" i="6"/>
  <c r="E30" i="6" s="1"/>
  <c r="D38" i="6"/>
  <c r="E38" i="6" s="1"/>
  <c r="D46" i="6"/>
  <c r="E46" i="6" s="1"/>
  <c r="D56" i="6"/>
  <c r="E56" i="6" s="1"/>
  <c r="D66" i="6"/>
  <c r="E66" i="6" s="1"/>
  <c r="D78" i="6"/>
  <c r="E78" i="6" s="1"/>
  <c r="D88" i="6"/>
  <c r="E88" i="6" s="1"/>
  <c r="D98" i="6"/>
  <c r="E98" i="6" s="1"/>
  <c r="D110" i="6"/>
  <c r="E110" i="6" s="1"/>
  <c r="D135" i="6"/>
  <c r="E135" i="6" s="1"/>
  <c r="D121" i="6"/>
  <c r="E121" i="6" s="1"/>
  <c r="D109" i="6"/>
  <c r="E109" i="6" s="1"/>
  <c r="D93" i="6"/>
  <c r="E93" i="6" s="1"/>
  <c r="D79" i="6"/>
  <c r="E79" i="6" s="1"/>
  <c r="D65" i="6"/>
  <c r="E65" i="6" s="1"/>
  <c r="D49" i="6"/>
  <c r="E49" i="6" s="1"/>
  <c r="D37" i="6"/>
  <c r="E37" i="6" s="1"/>
  <c r="D23" i="6"/>
  <c r="E23" i="6" s="1"/>
  <c r="D120" i="6"/>
  <c r="E120" i="6" s="1"/>
  <c r="B126" i="6"/>
  <c r="C126" i="6" s="1"/>
  <c r="B132" i="6"/>
  <c r="C132" i="6" s="1"/>
  <c r="B166" i="6"/>
  <c r="C166" i="6" s="1"/>
  <c r="B238" i="6"/>
  <c r="C238" i="6" s="1"/>
  <c r="B25" i="6"/>
  <c r="C25" i="6" s="1"/>
  <c r="B47" i="6"/>
  <c r="C47" i="6" s="1"/>
  <c r="B65" i="6"/>
  <c r="C65" i="6" s="1"/>
  <c r="B99" i="6"/>
  <c r="C99" i="6" s="1"/>
  <c r="B147" i="6"/>
  <c r="C147" i="6" s="1"/>
  <c r="B180" i="6"/>
  <c r="C180" i="6" s="1"/>
  <c r="B256" i="6"/>
  <c r="C256" i="6" s="1"/>
  <c r="B245" i="6"/>
  <c r="C245" i="6" s="1"/>
  <c r="D326" i="6"/>
  <c r="E326" i="6" s="1"/>
  <c r="D323" i="6"/>
  <c r="E323" i="6" s="1"/>
  <c r="D261" i="6"/>
  <c r="E261" i="6" s="1"/>
  <c r="B28" i="6"/>
  <c r="C28" i="6" s="1"/>
  <c r="F28" i="6" s="1"/>
  <c r="B30" i="6"/>
  <c r="C30" i="6" s="1"/>
  <c r="B194" i="6"/>
  <c r="C194" i="6" s="1"/>
  <c r="D127" i="6"/>
  <c r="E127" i="6" s="1"/>
  <c r="D117" i="6"/>
  <c r="E117" i="6" s="1"/>
  <c r="D105" i="6"/>
  <c r="E105" i="6" s="1"/>
  <c r="D95" i="6"/>
  <c r="E95" i="6" s="1"/>
  <c r="D85" i="6"/>
  <c r="E85" i="6" s="1"/>
  <c r="D73" i="6"/>
  <c r="E73" i="6" s="1"/>
  <c r="D63" i="6"/>
  <c r="E63" i="6" s="1"/>
  <c r="D53" i="6"/>
  <c r="E53" i="6" s="1"/>
  <c r="F53" i="6" s="1"/>
  <c r="E82" i="1" s="1"/>
  <c r="D41" i="6"/>
  <c r="E41" i="6" s="1"/>
  <c r="D31" i="6"/>
  <c r="E31" i="6" s="1"/>
  <c r="D21" i="6"/>
  <c r="E21" i="6" s="1"/>
  <c r="F21" i="6" s="1"/>
  <c r="E50" i="1" s="1"/>
  <c r="D9" i="6"/>
  <c r="E9" i="6" s="1"/>
  <c r="D124" i="6"/>
  <c r="E124" i="6" s="1"/>
  <c r="B128" i="6"/>
  <c r="C128" i="6" s="1"/>
  <c r="F128" i="6" s="1"/>
  <c r="B134" i="6"/>
  <c r="C134" i="6" s="1"/>
  <c r="B150" i="6"/>
  <c r="C150" i="6" s="1"/>
  <c r="B206" i="6"/>
  <c r="C206" i="6" s="1"/>
  <c r="B15" i="6"/>
  <c r="C15" i="6" s="1"/>
  <c r="B29" i="6"/>
  <c r="C29" i="6" s="1"/>
  <c r="B41" i="6"/>
  <c r="C41" i="6" s="1"/>
  <c r="B57" i="6"/>
  <c r="C57" i="6" s="1"/>
  <c r="B81" i="6"/>
  <c r="C81" i="6" s="1"/>
  <c r="B107" i="6"/>
  <c r="C107" i="6" s="1"/>
  <c r="B139" i="6"/>
  <c r="C139" i="6" s="1"/>
  <c r="B164" i="6"/>
  <c r="C164" i="6" s="1"/>
  <c r="D213" i="6"/>
  <c r="E213" i="6" s="1"/>
  <c r="B312" i="6"/>
  <c r="C312" i="6" s="1"/>
  <c r="D227" i="6"/>
  <c r="E227" i="6" s="1"/>
  <c r="B294" i="6"/>
  <c r="C294" i="6" s="1"/>
  <c r="D212" i="6"/>
  <c r="E212" i="6" s="1"/>
  <c r="B323" i="6"/>
  <c r="C323" i="6" s="1"/>
  <c r="B235" i="6"/>
  <c r="C235" i="6" s="1"/>
  <c r="B265" i="6"/>
  <c r="C265" i="6" s="1"/>
  <c r="D142" i="6"/>
  <c r="E142" i="6" s="1"/>
  <c r="B210" i="6"/>
  <c r="C210" i="6" s="1"/>
  <c r="D52" i="6"/>
  <c r="E52" i="6" s="1"/>
  <c r="D60" i="6"/>
  <c r="E60" i="6" s="1"/>
  <c r="D68" i="6"/>
  <c r="E68" i="6" s="1"/>
  <c r="D76" i="6"/>
  <c r="E76" i="6" s="1"/>
  <c r="D84" i="6"/>
  <c r="E84" i="6" s="1"/>
  <c r="D92" i="6"/>
  <c r="E92" i="6" s="1"/>
  <c r="D100" i="6"/>
  <c r="E100" i="6" s="1"/>
  <c r="D108" i="6"/>
  <c r="E108" i="6" s="1"/>
  <c r="D116" i="6"/>
  <c r="E116" i="6" s="1"/>
  <c r="D131" i="6"/>
  <c r="E131" i="6" s="1"/>
  <c r="D123" i="6"/>
  <c r="E123" i="6" s="1"/>
  <c r="D115" i="6"/>
  <c r="E115" i="6" s="1"/>
  <c r="D107" i="6"/>
  <c r="E107" i="6" s="1"/>
  <c r="D99" i="6"/>
  <c r="E99" i="6" s="1"/>
  <c r="D91" i="6"/>
  <c r="E91" i="6" s="1"/>
  <c r="D83" i="6"/>
  <c r="E83" i="6" s="1"/>
  <c r="F83" i="6" s="1"/>
  <c r="E112" i="1" s="1"/>
  <c r="D75" i="6"/>
  <c r="E75" i="6" s="1"/>
  <c r="D67" i="6"/>
  <c r="E67" i="6" s="1"/>
  <c r="D59" i="6"/>
  <c r="E59" i="6" s="1"/>
  <c r="D51" i="6"/>
  <c r="E51" i="6" s="1"/>
  <c r="D43" i="6"/>
  <c r="E43" i="6" s="1"/>
  <c r="D35" i="6"/>
  <c r="E35" i="6" s="1"/>
  <c r="D27" i="6"/>
  <c r="E27" i="6" s="1"/>
  <c r="D19" i="6"/>
  <c r="E19" i="6" s="1"/>
  <c r="D11" i="6"/>
  <c r="E11" i="6" s="1"/>
  <c r="D122" i="6"/>
  <c r="E122" i="6" s="1"/>
  <c r="F122" i="6" s="1"/>
  <c r="D126" i="6"/>
  <c r="E126" i="6" s="1"/>
  <c r="D130" i="6"/>
  <c r="E130" i="6" s="1"/>
  <c r="F130" i="6" s="1"/>
  <c r="D134" i="6"/>
  <c r="E134" i="6" s="1"/>
  <c r="D10" i="6"/>
  <c r="E10" i="6" s="1"/>
  <c r="B174" i="6"/>
  <c r="C174" i="6" s="1"/>
  <c r="B214" i="6"/>
  <c r="C214" i="6" s="1"/>
  <c r="B13" i="6"/>
  <c r="C13" i="6" s="1"/>
  <c r="B23" i="6"/>
  <c r="C23" i="6" s="1"/>
  <c r="B33" i="6"/>
  <c r="C33" i="6" s="1"/>
  <c r="F33" i="6" s="1"/>
  <c r="B45" i="6"/>
  <c r="C45" i="6" s="1"/>
  <c r="B55" i="6"/>
  <c r="C55" i="6" s="1"/>
  <c r="B67" i="6"/>
  <c r="C67" i="6" s="1"/>
  <c r="B91" i="6"/>
  <c r="C91" i="6" s="1"/>
  <c r="B113" i="6"/>
  <c r="C113" i="6" s="1"/>
  <c r="B131" i="6"/>
  <c r="C131" i="6" s="1"/>
  <c r="B156" i="6"/>
  <c r="C156" i="6" s="1"/>
  <c r="B179" i="6"/>
  <c r="C179" i="6" s="1"/>
  <c r="B216" i="6"/>
  <c r="C216" i="6" s="1"/>
  <c r="B288" i="6"/>
  <c r="C288" i="6" s="1"/>
  <c r="D176" i="6"/>
  <c r="E176" i="6" s="1"/>
  <c r="B260" i="6"/>
  <c r="C260" i="6" s="1"/>
  <c r="D309" i="6"/>
  <c r="E309" i="6" s="1"/>
  <c r="B212" i="6"/>
  <c r="C212" i="6" s="1"/>
  <c r="F212" i="6" s="1"/>
  <c r="E241" i="1" s="1"/>
  <c r="B291" i="6"/>
  <c r="C291" i="6" s="1"/>
  <c r="D275" i="6"/>
  <c r="E275" i="6" s="1"/>
  <c r="B244" i="6"/>
  <c r="C244" i="6" s="1"/>
  <c r="D310" i="6"/>
  <c r="E310" i="6" s="1"/>
  <c r="B236" i="6"/>
  <c r="C236" i="6" s="1"/>
  <c r="B100" i="6"/>
  <c r="C100" i="6" s="1"/>
  <c r="B169" i="6"/>
  <c r="C169" i="6" s="1"/>
  <c r="B78" i="6"/>
  <c r="C78" i="6" s="1"/>
  <c r="D242" i="6"/>
  <c r="E242" i="6" s="1"/>
  <c r="B202" i="6"/>
  <c r="C202" i="6" s="1"/>
  <c r="D305" i="6"/>
  <c r="E305" i="6" s="1"/>
  <c r="B283" i="6"/>
  <c r="C283" i="6" s="1"/>
  <c r="D317" i="6"/>
  <c r="E317" i="6" s="1"/>
  <c r="B60" i="6"/>
  <c r="C60" i="6" s="1"/>
  <c r="D202" i="6"/>
  <c r="E202" i="6" s="1"/>
  <c r="B255" i="6"/>
  <c r="C255" i="6" s="1"/>
  <c r="B223" i="6"/>
  <c r="C223" i="6" s="1"/>
  <c r="D179" i="6"/>
  <c r="E179" i="6" s="1"/>
  <c r="F61" i="6"/>
  <c r="E90" i="1" s="1"/>
  <c r="B158" i="6"/>
  <c r="C158" i="6" s="1"/>
  <c r="B190" i="6"/>
  <c r="C190" i="6" s="1"/>
  <c r="B222" i="6"/>
  <c r="C222" i="6" s="1"/>
  <c r="B11" i="6"/>
  <c r="C11" i="6" s="1"/>
  <c r="B19" i="6"/>
  <c r="C19" i="6" s="1"/>
  <c r="B27" i="6"/>
  <c r="C27" i="6" s="1"/>
  <c r="B35" i="6"/>
  <c r="C35" i="6" s="1"/>
  <c r="B43" i="6"/>
  <c r="C43" i="6" s="1"/>
  <c r="B51" i="6"/>
  <c r="C51" i="6" s="1"/>
  <c r="B59" i="6"/>
  <c r="C59" i="6" s="1"/>
  <c r="B73" i="6"/>
  <c r="C73" i="6" s="1"/>
  <c r="B89" i="6"/>
  <c r="C89" i="6" s="1"/>
  <c r="B105" i="6"/>
  <c r="C105" i="6" s="1"/>
  <c r="B121" i="6"/>
  <c r="C121" i="6" s="1"/>
  <c r="D138" i="6"/>
  <c r="E138" i="6" s="1"/>
  <c r="B155" i="6"/>
  <c r="C155" i="6" s="1"/>
  <c r="B171" i="6"/>
  <c r="C171" i="6" s="1"/>
  <c r="D197" i="6"/>
  <c r="E197" i="6" s="1"/>
  <c r="D229" i="6"/>
  <c r="E229" i="6" s="1"/>
  <c r="B280" i="6"/>
  <c r="C280" i="6" s="1"/>
  <c r="B344" i="6"/>
  <c r="C344" i="6" s="1"/>
  <c r="B195" i="6"/>
  <c r="C195" i="6" s="1"/>
  <c r="D267" i="6"/>
  <c r="E267" i="6" s="1"/>
  <c r="B299" i="6"/>
  <c r="C299" i="6" s="1"/>
  <c r="B341" i="6"/>
  <c r="C341" i="6" s="1"/>
  <c r="B254" i="6"/>
  <c r="C254" i="6" s="1"/>
  <c r="D301" i="6"/>
  <c r="E301" i="6" s="1"/>
  <c r="D243" i="6"/>
  <c r="E243" i="6" s="1"/>
  <c r="B203" i="6"/>
  <c r="C203" i="6" s="1"/>
  <c r="B261" i="6"/>
  <c r="C261" i="6" s="1"/>
  <c r="D325" i="6"/>
  <c r="E325" i="6" s="1"/>
  <c r="D220" i="6"/>
  <c r="E220" i="6" s="1"/>
  <c r="D307" i="6"/>
  <c r="E307" i="6" s="1"/>
  <c r="B36" i="6"/>
  <c r="C36" i="6" s="1"/>
  <c r="F36" i="6" s="1"/>
  <c r="B143" i="6"/>
  <c r="C143" i="6" s="1"/>
  <c r="D280" i="6"/>
  <c r="E280" i="6" s="1"/>
  <c r="F280" i="6" s="1"/>
  <c r="E309" i="8" s="1"/>
  <c r="B279" i="6"/>
  <c r="C279" i="6" s="1"/>
  <c r="B94" i="6"/>
  <c r="C94" i="6" s="1"/>
  <c r="D238" i="6"/>
  <c r="E238" i="6" s="1"/>
  <c r="D244" i="6"/>
  <c r="E244" i="6" s="1"/>
  <c r="D145" i="6"/>
  <c r="E145" i="6" s="1"/>
  <c r="D165" i="6"/>
  <c r="E165" i="6" s="1"/>
  <c r="D338" i="6"/>
  <c r="E338" i="6" s="1"/>
  <c r="D337" i="6"/>
  <c r="E337" i="6" s="1"/>
  <c r="B34" i="6"/>
  <c r="C34" i="6" s="1"/>
  <c r="B177" i="6"/>
  <c r="C177" i="6" s="1"/>
  <c r="B189" i="6"/>
  <c r="C189" i="6" s="1"/>
  <c r="D257" i="6"/>
  <c r="E257" i="6" s="1"/>
  <c r="D141" i="6"/>
  <c r="E141" i="6" s="1"/>
  <c r="B281" i="6"/>
  <c r="C281" i="6" s="1"/>
  <c r="B314" i="6"/>
  <c r="C314" i="6" s="1"/>
  <c r="B63" i="6"/>
  <c r="C63" i="6" s="1"/>
  <c r="B71" i="6"/>
  <c r="C71" i="6" s="1"/>
  <c r="B79" i="6"/>
  <c r="C79" i="6" s="1"/>
  <c r="B87" i="6"/>
  <c r="C87" i="6" s="1"/>
  <c r="B95" i="6"/>
  <c r="C95" i="6" s="1"/>
  <c r="B103" i="6"/>
  <c r="C103" i="6" s="1"/>
  <c r="B111" i="6"/>
  <c r="C111" i="6" s="1"/>
  <c r="B119" i="6"/>
  <c r="C119" i="6" s="1"/>
  <c r="B127" i="6"/>
  <c r="C127" i="6" s="1"/>
  <c r="B135" i="6"/>
  <c r="C135" i="6" s="1"/>
  <c r="D146" i="6"/>
  <c r="E146" i="6" s="1"/>
  <c r="D154" i="6"/>
  <c r="E154" i="6" s="1"/>
  <c r="D162" i="6"/>
  <c r="E162" i="6" s="1"/>
  <c r="D170" i="6"/>
  <c r="E170" i="6" s="1"/>
  <c r="D178" i="6"/>
  <c r="E178" i="6" s="1"/>
  <c r="B192" i="6"/>
  <c r="C192" i="6" s="1"/>
  <c r="B208" i="6"/>
  <c r="C208" i="6" s="1"/>
  <c r="B224" i="6"/>
  <c r="C224" i="6" s="1"/>
  <c r="B240" i="6"/>
  <c r="C240" i="6" s="1"/>
  <c r="B272" i="6"/>
  <c r="C272" i="6" s="1"/>
  <c r="B304" i="6"/>
  <c r="C304" i="6" s="1"/>
  <c r="B336" i="6"/>
  <c r="C336" i="6" s="1"/>
  <c r="D144" i="6"/>
  <c r="E144" i="6" s="1"/>
  <c r="D184" i="6"/>
  <c r="E184" i="6" s="1"/>
  <c r="B211" i="6"/>
  <c r="C211" i="6" s="1"/>
  <c r="D245" i="6"/>
  <c r="E245" i="6" s="1"/>
  <c r="D262" i="6"/>
  <c r="E262" i="6" s="1"/>
  <c r="B277" i="6"/>
  <c r="C277" i="6" s="1"/>
  <c r="D299" i="6"/>
  <c r="E299" i="6" s="1"/>
  <c r="B324" i="6"/>
  <c r="C324" i="6" s="1"/>
  <c r="B331" i="6"/>
  <c r="C331" i="6" s="1"/>
  <c r="D196" i="6"/>
  <c r="E196" i="6" s="1"/>
  <c r="B252" i="6"/>
  <c r="C252" i="6" s="1"/>
  <c r="D269" i="6"/>
  <c r="E269" i="6" s="1"/>
  <c r="D291" i="6"/>
  <c r="E291" i="6" s="1"/>
  <c r="B318" i="6"/>
  <c r="C318" i="6" s="1"/>
  <c r="B152" i="6"/>
  <c r="C152" i="6" s="1"/>
  <c r="F152" i="6" s="1"/>
  <c r="E181" i="1" s="1"/>
  <c r="D270" i="6"/>
  <c r="E270" i="6" s="1"/>
  <c r="D187" i="6"/>
  <c r="E187" i="6" s="1"/>
  <c r="D235" i="6"/>
  <c r="E235" i="6" s="1"/>
  <c r="D246" i="6"/>
  <c r="E246" i="6" s="1"/>
  <c r="D278" i="6"/>
  <c r="E278" i="6" s="1"/>
  <c r="B310" i="6"/>
  <c r="C310" i="6" s="1"/>
  <c r="B342" i="6"/>
  <c r="C342" i="6" s="1"/>
  <c r="B220" i="6"/>
  <c r="C220" i="6" s="1"/>
  <c r="D285" i="6"/>
  <c r="E285" i="6" s="1"/>
  <c r="D334" i="6"/>
  <c r="E334" i="6" s="1"/>
  <c r="B12" i="6"/>
  <c r="C12" i="6" s="1"/>
  <c r="B56" i="6"/>
  <c r="C56" i="6" s="1"/>
  <c r="B92" i="6"/>
  <c r="C92" i="6" s="1"/>
  <c r="B161" i="6"/>
  <c r="C161" i="6" s="1"/>
  <c r="B239" i="6"/>
  <c r="C239" i="6" s="1"/>
  <c r="D156" i="6"/>
  <c r="E156" i="6" s="1"/>
  <c r="B233" i="6"/>
  <c r="C233" i="6" s="1"/>
  <c r="B18" i="6"/>
  <c r="C18" i="6" s="1"/>
  <c r="B62" i="6"/>
  <c r="C62" i="6" s="1"/>
  <c r="B114" i="6"/>
  <c r="C114" i="6" s="1"/>
  <c r="F114" i="6" s="1"/>
  <c r="D208" i="6"/>
  <c r="E208" i="6" s="1"/>
  <c r="D140" i="6"/>
  <c r="E140" i="6" s="1"/>
  <c r="B215" i="6"/>
  <c r="C215" i="6" s="1"/>
  <c r="D290" i="6"/>
  <c r="E290" i="6" s="1"/>
  <c r="B186" i="6"/>
  <c r="C186" i="6" s="1"/>
  <c r="D231" i="6"/>
  <c r="E231" i="6" s="1"/>
  <c r="D249" i="6"/>
  <c r="E249" i="6" s="1"/>
  <c r="D215" i="6"/>
  <c r="E215" i="6" s="1"/>
  <c r="D300" i="6"/>
  <c r="E300" i="6" s="1"/>
  <c r="D328" i="6"/>
  <c r="E328" i="6" s="1"/>
  <c r="B306" i="6"/>
  <c r="C306" i="6" s="1"/>
  <c r="B69" i="6"/>
  <c r="C69" i="6" s="1"/>
  <c r="B77" i="6"/>
  <c r="C77" i="6" s="1"/>
  <c r="B85" i="6"/>
  <c r="C85" i="6" s="1"/>
  <c r="B93" i="6"/>
  <c r="C93" i="6" s="1"/>
  <c r="B101" i="6"/>
  <c r="C101" i="6" s="1"/>
  <c r="B109" i="6"/>
  <c r="C109" i="6" s="1"/>
  <c r="B117" i="6"/>
  <c r="C117" i="6" s="1"/>
  <c r="F117" i="6" s="1"/>
  <c r="E146" i="1" s="1"/>
  <c r="B125" i="6"/>
  <c r="C125" i="6" s="1"/>
  <c r="B133" i="6"/>
  <c r="C133" i="6" s="1"/>
  <c r="B140" i="6"/>
  <c r="C140" i="6" s="1"/>
  <c r="D151" i="6"/>
  <c r="E151" i="6" s="1"/>
  <c r="D159" i="6"/>
  <c r="E159" i="6" s="1"/>
  <c r="D167" i="6"/>
  <c r="E167" i="6" s="1"/>
  <c r="D175" i="6"/>
  <c r="E175" i="6" s="1"/>
  <c r="D189" i="6"/>
  <c r="E189" i="6" s="1"/>
  <c r="D205" i="6"/>
  <c r="E205" i="6" s="1"/>
  <c r="D221" i="6"/>
  <c r="E221" i="6" s="1"/>
  <c r="D237" i="6"/>
  <c r="E237" i="6" s="1"/>
  <c r="B264" i="6"/>
  <c r="C264" i="6" s="1"/>
  <c r="B296" i="6"/>
  <c r="C296" i="6" s="1"/>
  <c r="B328" i="6"/>
  <c r="C328" i="6" s="1"/>
  <c r="B144" i="6"/>
  <c r="C144" i="6" s="1"/>
  <c r="B184" i="6"/>
  <c r="C184" i="6" s="1"/>
  <c r="D211" i="6"/>
  <c r="E211" i="6" s="1"/>
  <c r="B227" i="6"/>
  <c r="C227" i="6" s="1"/>
  <c r="B262" i="6"/>
  <c r="C262" i="6" s="1"/>
  <c r="D277" i="6"/>
  <c r="E277" i="6" s="1"/>
  <c r="D294" i="6"/>
  <c r="E294" i="6" s="1"/>
  <c r="B309" i="6"/>
  <c r="C309" i="6" s="1"/>
  <c r="D331" i="6"/>
  <c r="E331" i="6" s="1"/>
  <c r="D168" i="6"/>
  <c r="E168" i="6" s="1"/>
  <c r="D228" i="6"/>
  <c r="E228" i="6" s="1"/>
  <c r="B259" i="6"/>
  <c r="C259" i="6" s="1"/>
  <c r="B286" i="6"/>
  <c r="C286" i="6" s="1"/>
  <c r="B316" i="6"/>
  <c r="C316" i="6" s="1"/>
  <c r="D333" i="6"/>
  <c r="E333" i="6" s="1"/>
  <c r="B270" i="6"/>
  <c r="C270" i="6" s="1"/>
  <c r="D160" i="6"/>
  <c r="E160" i="6" s="1"/>
  <c r="D219" i="6"/>
  <c r="E219" i="6" s="1"/>
  <c r="B246" i="6"/>
  <c r="C246" i="6" s="1"/>
  <c r="B276" i="6"/>
  <c r="C276" i="6" s="1"/>
  <c r="B308" i="6"/>
  <c r="C308" i="6" s="1"/>
  <c r="B325" i="6"/>
  <c r="C325" i="6" s="1"/>
  <c r="B253" i="6"/>
  <c r="C253" i="6" s="1"/>
  <c r="B334" i="6"/>
  <c r="C334" i="6" s="1"/>
  <c r="B40" i="6"/>
  <c r="C40" i="6" s="1"/>
  <c r="B84" i="6"/>
  <c r="C84" i="6" s="1"/>
  <c r="D150" i="6"/>
  <c r="E150" i="6" s="1"/>
  <c r="B213" i="6"/>
  <c r="C213" i="6" s="1"/>
  <c r="B141" i="6"/>
  <c r="C141" i="6" s="1"/>
  <c r="D214" i="6"/>
  <c r="E214" i="6" s="1"/>
  <c r="D282" i="6"/>
  <c r="E282" i="6" s="1"/>
  <c r="B58" i="6"/>
  <c r="C58" i="6" s="1"/>
  <c r="B106" i="6"/>
  <c r="C106" i="6" s="1"/>
  <c r="B181" i="6"/>
  <c r="C181" i="6" s="1"/>
  <c r="D252" i="6"/>
  <c r="E252" i="6" s="1"/>
  <c r="D198" i="6"/>
  <c r="E198" i="6" s="1"/>
  <c r="F198" i="6" s="1"/>
  <c r="D268" i="6"/>
  <c r="E268" i="6" s="1"/>
  <c r="D201" i="6"/>
  <c r="E201" i="6" s="1"/>
  <c r="D279" i="6"/>
  <c r="E279" i="6" s="1"/>
  <c r="D139" i="6"/>
  <c r="E139" i="6" s="1"/>
  <c r="D281" i="6"/>
  <c r="E281" i="6" s="1"/>
  <c r="D298" i="6"/>
  <c r="E298" i="6" s="1"/>
  <c r="B300" i="6"/>
  <c r="C300" i="6" s="1"/>
  <c r="B20" i="6"/>
  <c r="C20" i="6" s="1"/>
  <c r="F20" i="6" s="1"/>
  <c r="B52" i="6"/>
  <c r="C52" i="6" s="1"/>
  <c r="B76" i="6"/>
  <c r="C76" i="6" s="1"/>
  <c r="B104" i="6"/>
  <c r="C104" i="6" s="1"/>
  <c r="D182" i="6"/>
  <c r="E182" i="6" s="1"/>
  <c r="D224" i="6"/>
  <c r="E224" i="6" s="1"/>
  <c r="B287" i="6"/>
  <c r="C287" i="6" s="1"/>
  <c r="D194" i="6"/>
  <c r="E194" i="6" s="1"/>
  <c r="B237" i="6"/>
  <c r="C237" i="6" s="1"/>
  <c r="B10" i="6"/>
  <c r="C10" i="6" s="1"/>
  <c r="B50" i="6"/>
  <c r="C50" i="6" s="1"/>
  <c r="F50" i="6" s="1"/>
  <c r="B82" i="6"/>
  <c r="C82" i="6" s="1"/>
  <c r="B145" i="6"/>
  <c r="C145" i="6" s="1"/>
  <c r="B197" i="6"/>
  <c r="C197" i="6" s="1"/>
  <c r="D250" i="6"/>
  <c r="E250" i="6" s="1"/>
  <c r="B157" i="6"/>
  <c r="C157" i="6" s="1"/>
  <c r="B221" i="6"/>
  <c r="C221" i="6" s="1"/>
  <c r="B273" i="6"/>
  <c r="C273" i="6" s="1"/>
  <c r="D233" i="6"/>
  <c r="E233" i="6" s="1"/>
  <c r="D147" i="6"/>
  <c r="E147" i="6" s="1"/>
  <c r="D209" i="6"/>
  <c r="E209" i="6" s="1"/>
  <c r="D263" i="6"/>
  <c r="E263" i="6" s="1"/>
  <c r="B290" i="6"/>
  <c r="C290" i="6" s="1"/>
  <c r="D153" i="6"/>
  <c r="E153" i="6" s="1"/>
  <c r="B327" i="6"/>
  <c r="C327" i="6" s="1"/>
  <c r="D322" i="6"/>
  <c r="E322" i="6" s="1"/>
  <c r="D321" i="6"/>
  <c r="E321" i="6" s="1"/>
  <c r="D311" i="6"/>
  <c r="E311" i="6" s="1"/>
  <c r="F182" i="6"/>
  <c r="E211" i="1" s="1"/>
  <c r="F142" i="6"/>
  <c r="E171" i="1" s="1"/>
  <c r="D341" i="6"/>
  <c r="E341" i="6" s="1"/>
  <c r="B196" i="6"/>
  <c r="C196" i="6" s="1"/>
  <c r="B228" i="6"/>
  <c r="C228" i="6" s="1"/>
  <c r="D254" i="6"/>
  <c r="E254" i="6" s="1"/>
  <c r="B269" i="6"/>
  <c r="C269" i="6" s="1"/>
  <c r="D286" i="6"/>
  <c r="E286" i="6" s="1"/>
  <c r="B301" i="6"/>
  <c r="C301" i="6" s="1"/>
  <c r="D318" i="6"/>
  <c r="E318" i="6" s="1"/>
  <c r="B333" i="6"/>
  <c r="C333" i="6" s="1"/>
  <c r="B243" i="6"/>
  <c r="C243" i="6" s="1"/>
  <c r="B275" i="6"/>
  <c r="C275" i="6" s="1"/>
  <c r="B187" i="6"/>
  <c r="C187" i="6" s="1"/>
  <c r="B219" i="6"/>
  <c r="C219" i="6" s="1"/>
  <c r="B251" i="6"/>
  <c r="C251" i="6" s="1"/>
  <c r="B278" i="6"/>
  <c r="C278" i="6" s="1"/>
  <c r="B293" i="6"/>
  <c r="C293" i="6" s="1"/>
  <c r="F293" i="6" s="1"/>
  <c r="B315" i="6"/>
  <c r="C315" i="6" s="1"/>
  <c r="D342" i="6"/>
  <c r="E342" i="6" s="1"/>
  <c r="B204" i="6"/>
  <c r="C204" i="6" s="1"/>
  <c r="D253" i="6"/>
  <c r="E253" i="6" s="1"/>
  <c r="D302" i="6"/>
  <c r="E302" i="6" s="1"/>
  <c r="B188" i="6"/>
  <c r="C188" i="6" s="1"/>
  <c r="B339" i="6"/>
  <c r="C339" i="6" s="1"/>
  <c r="B24" i="6"/>
  <c r="C24" i="6" s="1"/>
  <c r="B44" i="6"/>
  <c r="C44" i="6" s="1"/>
  <c r="F44" i="6" s="1"/>
  <c r="B68" i="6"/>
  <c r="C68" i="6" s="1"/>
  <c r="B88" i="6"/>
  <c r="C88" i="6" s="1"/>
  <c r="B112" i="6"/>
  <c r="C112" i="6" s="1"/>
  <c r="D180" i="6"/>
  <c r="E180" i="6" s="1"/>
  <c r="B207" i="6"/>
  <c r="C207" i="6" s="1"/>
  <c r="B241" i="6"/>
  <c r="C241" i="6" s="1"/>
  <c r="B137" i="6"/>
  <c r="C137" i="6" s="1"/>
  <c r="B183" i="6"/>
  <c r="C183" i="6" s="1"/>
  <c r="D216" i="6"/>
  <c r="E216" i="6" s="1"/>
  <c r="D260" i="6"/>
  <c r="E260" i="6" s="1"/>
  <c r="B14" i="6"/>
  <c r="C14" i="6" s="1"/>
  <c r="F14" i="6" s="1"/>
  <c r="B42" i="6"/>
  <c r="C42" i="6" s="1"/>
  <c r="F42" i="6" s="1"/>
  <c r="B74" i="6"/>
  <c r="C74" i="6" s="1"/>
  <c r="F74" i="6" s="1"/>
  <c r="B98" i="6"/>
  <c r="C98" i="6" s="1"/>
  <c r="F98" i="6" s="1"/>
  <c r="B149" i="6"/>
  <c r="C149" i="6" s="1"/>
  <c r="B193" i="6"/>
  <c r="C193" i="6" s="1"/>
  <c r="B229" i="6"/>
  <c r="C229" i="6" s="1"/>
  <c r="D264" i="6"/>
  <c r="E264" i="6" s="1"/>
  <c r="D172" i="6"/>
  <c r="E172" i="6" s="1"/>
  <c r="B217" i="6"/>
  <c r="C217" i="6" s="1"/>
  <c r="D256" i="6"/>
  <c r="E256" i="6" s="1"/>
  <c r="B298" i="6"/>
  <c r="C298" i="6" s="1"/>
  <c r="D223" i="6"/>
  <c r="E223" i="6" s="1"/>
  <c r="D177" i="6"/>
  <c r="E177" i="6" s="1"/>
  <c r="D241" i="6"/>
  <c r="E241" i="6" s="1"/>
  <c r="D173" i="6"/>
  <c r="E173" i="6" s="1"/>
  <c r="D137" i="6"/>
  <c r="E137" i="6" s="1"/>
  <c r="F137" i="6" s="1"/>
  <c r="E166" i="8" s="1"/>
  <c r="B234" i="6"/>
  <c r="C234" i="6" s="1"/>
  <c r="D163" i="6"/>
  <c r="E163" i="6" s="1"/>
  <c r="F163" i="6" s="1"/>
  <c r="E192" i="1" s="1"/>
  <c r="B268" i="6"/>
  <c r="C268" i="6" s="1"/>
  <c r="D157" i="6"/>
  <c r="E157" i="6" s="1"/>
  <c r="D306" i="6"/>
  <c r="E306" i="6" s="1"/>
  <c r="B303" i="6"/>
  <c r="C303" i="6" s="1"/>
  <c r="B345" i="6"/>
  <c r="C345" i="6" s="1"/>
  <c r="D304" i="6"/>
  <c r="E304" i="6" s="1"/>
  <c r="D332" i="6"/>
  <c r="E332" i="6" s="1"/>
  <c r="D329" i="6"/>
  <c r="E329" i="6" s="1"/>
  <c r="D289" i="6"/>
  <c r="E289" i="6" s="1"/>
  <c r="D335" i="6"/>
  <c r="E335" i="6" s="1"/>
  <c r="D171" i="6"/>
  <c r="E171" i="6" s="1"/>
  <c r="D273" i="6"/>
  <c r="E273" i="6" s="1"/>
  <c r="D207" i="6"/>
  <c r="E207" i="6" s="1"/>
  <c r="D161" i="6"/>
  <c r="E161" i="6" s="1"/>
  <c r="B242" i="6"/>
  <c r="C242" i="6" s="1"/>
  <c r="D155" i="6"/>
  <c r="E155" i="6" s="1"/>
  <c r="D308" i="6"/>
  <c r="E308" i="6" s="1"/>
  <c r="B321" i="6"/>
  <c r="C321" i="6" s="1"/>
  <c r="D314" i="6"/>
  <c r="E314" i="6" s="1"/>
  <c r="B311" i="6"/>
  <c r="C311" i="6" s="1"/>
  <c r="D344" i="6"/>
  <c r="E344" i="6" s="1"/>
  <c r="D327" i="6"/>
  <c r="E327" i="6" s="1"/>
  <c r="D343" i="6"/>
  <c r="E343" i="6" s="1"/>
  <c r="B322" i="6"/>
  <c r="C322" i="6" s="1"/>
  <c r="D251" i="6"/>
  <c r="E251" i="6" s="1"/>
  <c r="D283" i="6"/>
  <c r="E283" i="6" s="1"/>
  <c r="D315" i="6"/>
  <c r="E315" i="6" s="1"/>
  <c r="F315" i="6" s="1"/>
  <c r="B340" i="6"/>
  <c r="C340" i="6" s="1"/>
  <c r="B347" i="6"/>
  <c r="C347" i="6" s="1"/>
  <c r="D204" i="6"/>
  <c r="E204" i="6" s="1"/>
  <c r="D236" i="6"/>
  <c r="E236" i="6" s="1"/>
  <c r="B285" i="6"/>
  <c r="C285" i="6" s="1"/>
  <c r="B317" i="6"/>
  <c r="C317" i="6" s="1"/>
  <c r="D188" i="6"/>
  <c r="E188" i="6" s="1"/>
  <c r="D339" i="6"/>
  <c r="E339" i="6" s="1"/>
  <c r="F339" i="6" s="1"/>
  <c r="E368" i="1" s="1"/>
  <c r="B16" i="6"/>
  <c r="C16" i="6" s="1"/>
  <c r="B32" i="6"/>
  <c r="C32" i="6" s="1"/>
  <c r="B48" i="6"/>
  <c r="C48" i="6" s="1"/>
  <c r="B64" i="6"/>
  <c r="C64" i="6" s="1"/>
  <c r="F64" i="6" s="1"/>
  <c r="B80" i="6"/>
  <c r="C80" i="6" s="1"/>
  <c r="B96" i="6"/>
  <c r="C96" i="6" s="1"/>
  <c r="F96" i="6" s="1"/>
  <c r="B116" i="6"/>
  <c r="C116" i="6" s="1"/>
  <c r="B165" i="6"/>
  <c r="C165" i="6" s="1"/>
  <c r="D192" i="6"/>
  <c r="E192" i="6" s="1"/>
  <c r="D222" i="6"/>
  <c r="E222" i="6" s="1"/>
  <c r="D258" i="6"/>
  <c r="E258" i="6" s="1"/>
  <c r="D292" i="6"/>
  <c r="E292" i="6" s="1"/>
  <c r="F292" i="6" s="1"/>
  <c r="D158" i="6"/>
  <c r="E158" i="6" s="1"/>
  <c r="B199" i="6"/>
  <c r="C199" i="6" s="1"/>
  <c r="B231" i="6"/>
  <c r="C231" i="6" s="1"/>
  <c r="B257" i="6"/>
  <c r="C257" i="6" s="1"/>
  <c r="D284" i="6"/>
  <c r="E284" i="6" s="1"/>
  <c r="F284" i="6" s="1"/>
  <c r="B26" i="6"/>
  <c r="C26" i="6" s="1"/>
  <c r="B46" i="6"/>
  <c r="C46" i="6" s="1"/>
  <c r="F46" i="6" s="1"/>
  <c r="B66" i="6"/>
  <c r="C66" i="6" s="1"/>
  <c r="B90" i="6"/>
  <c r="C90" i="6" s="1"/>
  <c r="F90" i="6" s="1"/>
  <c r="B110" i="6"/>
  <c r="C110" i="6" s="1"/>
  <c r="B159" i="6"/>
  <c r="C159" i="6" s="1"/>
  <c r="B191" i="6"/>
  <c r="C191" i="6" s="1"/>
  <c r="D218" i="6"/>
  <c r="E218" i="6" s="1"/>
  <c r="D240" i="6"/>
  <c r="E240" i="6" s="1"/>
  <c r="D276" i="6"/>
  <c r="E276" i="6" s="1"/>
  <c r="B167" i="6"/>
  <c r="C167" i="6" s="1"/>
  <c r="D200" i="6"/>
  <c r="E200" i="6" s="1"/>
  <c r="D232" i="6"/>
  <c r="E232" i="6" s="1"/>
  <c r="F232" i="6" s="1"/>
  <c r="D266" i="6"/>
  <c r="E266" i="6" s="1"/>
  <c r="B295" i="6"/>
  <c r="C295" i="6" s="1"/>
  <c r="D247" i="6"/>
  <c r="E247" i="6" s="1"/>
  <c r="D191" i="6"/>
  <c r="E191" i="6" s="1"/>
  <c r="B162" i="6"/>
  <c r="C162" i="6" s="1"/>
  <c r="D255" i="6"/>
  <c r="E255" i="6" s="1"/>
  <c r="D199" i="6"/>
  <c r="E199" i="6" s="1"/>
  <c r="D169" i="6"/>
  <c r="E169" i="6" s="1"/>
  <c r="D287" i="6"/>
  <c r="E287" i="6" s="1"/>
  <c r="D239" i="6"/>
  <c r="E239" i="6" s="1"/>
  <c r="D185" i="6"/>
  <c r="E185" i="6" s="1"/>
  <c r="D295" i="6"/>
  <c r="E295" i="6" s="1"/>
  <c r="B266" i="6"/>
  <c r="C266" i="6" s="1"/>
  <c r="D193" i="6"/>
  <c r="E193" i="6" s="1"/>
  <c r="F193" i="6" s="1"/>
  <c r="E222" i="1" s="1"/>
  <c r="D143" i="6"/>
  <c r="E143" i="6" s="1"/>
  <c r="B329" i="6"/>
  <c r="C329" i="6" s="1"/>
  <c r="B319" i="6"/>
  <c r="C319" i="6" s="1"/>
  <c r="D340" i="6"/>
  <c r="E340" i="6" s="1"/>
  <c r="D324" i="6"/>
  <c r="E324" i="6" s="1"/>
  <c r="D320" i="6"/>
  <c r="E320" i="6" s="1"/>
  <c r="F320" i="6" s="1"/>
  <c r="B335" i="6"/>
  <c r="C335" i="6" s="1"/>
  <c r="D345" i="6"/>
  <c r="E345" i="6" s="1"/>
  <c r="D303" i="6"/>
  <c r="E303" i="6" s="1"/>
  <c r="D313" i="6"/>
  <c r="E313" i="6" s="1"/>
  <c r="B332" i="6"/>
  <c r="C332" i="6" s="1"/>
  <c r="F326" i="6"/>
  <c r="E355" i="1" s="1"/>
  <c r="B108" i="6"/>
  <c r="C108" i="6" s="1"/>
  <c r="D148" i="6"/>
  <c r="E148" i="6" s="1"/>
  <c r="B175" i="6"/>
  <c r="C175" i="6" s="1"/>
  <c r="D190" i="6"/>
  <c r="E190" i="6" s="1"/>
  <c r="B209" i="6"/>
  <c r="C209" i="6" s="1"/>
  <c r="D234" i="6"/>
  <c r="E234" i="6" s="1"/>
  <c r="B263" i="6"/>
  <c r="C263" i="6" s="1"/>
  <c r="B289" i="6"/>
  <c r="C289" i="6" s="1"/>
  <c r="B151" i="6"/>
  <c r="C151" i="6" s="1"/>
  <c r="B173" i="6"/>
  <c r="C173" i="6" s="1"/>
  <c r="B201" i="6"/>
  <c r="C201" i="6" s="1"/>
  <c r="D226" i="6"/>
  <c r="E226" i="6" s="1"/>
  <c r="D248" i="6"/>
  <c r="E248" i="6" s="1"/>
  <c r="F248" i="6" s="1"/>
  <c r="D272" i="6"/>
  <c r="E272" i="6" s="1"/>
  <c r="D296" i="6"/>
  <c r="E296" i="6" s="1"/>
  <c r="B22" i="6"/>
  <c r="C22" i="6" s="1"/>
  <c r="B38" i="6"/>
  <c r="C38" i="6" s="1"/>
  <c r="B54" i="6"/>
  <c r="C54" i="6" s="1"/>
  <c r="B70" i="6"/>
  <c r="C70" i="6" s="1"/>
  <c r="B86" i="6"/>
  <c r="C86" i="6" s="1"/>
  <c r="B102" i="6"/>
  <c r="C102" i="6" s="1"/>
  <c r="B118" i="6"/>
  <c r="C118" i="6" s="1"/>
  <c r="F118" i="6" s="1"/>
  <c r="D164" i="6"/>
  <c r="E164" i="6" s="1"/>
  <c r="D186" i="6"/>
  <c r="E186" i="6" s="1"/>
  <c r="D206" i="6"/>
  <c r="E206" i="6" s="1"/>
  <c r="B225" i="6"/>
  <c r="C225" i="6" s="1"/>
  <c r="B247" i="6"/>
  <c r="C247" i="6" s="1"/>
  <c r="D274" i="6"/>
  <c r="E274" i="6" s="1"/>
  <c r="B153" i="6"/>
  <c r="C153" i="6" s="1"/>
  <c r="D174" i="6"/>
  <c r="E174" i="6" s="1"/>
  <c r="D210" i="6"/>
  <c r="E210" i="6" s="1"/>
  <c r="D230" i="6"/>
  <c r="E230" i="6" s="1"/>
  <c r="B249" i="6"/>
  <c r="C249" i="6" s="1"/>
  <c r="B271" i="6"/>
  <c r="C271" i="6" s="1"/>
  <c r="B297" i="6"/>
  <c r="C297" i="6" s="1"/>
  <c r="B250" i="6"/>
  <c r="C250" i="6" s="1"/>
  <c r="B218" i="6"/>
  <c r="C218" i="6" s="1"/>
  <c r="D181" i="6"/>
  <c r="E181" i="6" s="1"/>
  <c r="D149" i="6"/>
  <c r="E149" i="6" s="1"/>
  <c r="D265" i="6"/>
  <c r="E265" i="6" s="1"/>
  <c r="B226" i="6"/>
  <c r="C226" i="6" s="1"/>
  <c r="D183" i="6"/>
  <c r="E183" i="6" s="1"/>
  <c r="B154" i="6"/>
  <c r="C154" i="6" s="1"/>
  <c r="D297" i="6"/>
  <c r="E297" i="6" s="1"/>
  <c r="B258" i="6"/>
  <c r="C258" i="6" s="1"/>
  <c r="D217" i="6"/>
  <c r="E217" i="6" s="1"/>
  <c r="B178" i="6"/>
  <c r="C178" i="6" s="1"/>
  <c r="B146" i="6"/>
  <c r="C146" i="6" s="1"/>
  <c r="D271" i="6"/>
  <c r="E271" i="6" s="1"/>
  <c r="D225" i="6"/>
  <c r="E225" i="6" s="1"/>
  <c r="B170" i="6"/>
  <c r="C170" i="6" s="1"/>
  <c r="B138" i="6"/>
  <c r="C138" i="6" s="1"/>
  <c r="D288" i="6"/>
  <c r="E288" i="6" s="1"/>
  <c r="B343" i="6"/>
  <c r="C343" i="6" s="1"/>
  <c r="B305" i="6"/>
  <c r="C305" i="6" s="1"/>
  <c r="D336" i="6"/>
  <c r="E336" i="6" s="1"/>
  <c r="D312" i="6"/>
  <c r="E312" i="6" s="1"/>
  <c r="B337" i="6"/>
  <c r="C337" i="6" s="1"/>
  <c r="B313" i="6"/>
  <c r="C313" i="6" s="1"/>
  <c r="D330" i="6"/>
  <c r="E330" i="6" s="1"/>
  <c r="F330" i="6" s="1"/>
  <c r="E359" i="1" s="1"/>
  <c r="D346" i="6"/>
  <c r="E346" i="6" s="1"/>
  <c r="B338" i="6"/>
  <c r="C338" i="6" s="1"/>
  <c r="D319" i="6"/>
  <c r="E319" i="6" s="1"/>
  <c r="B282" i="6"/>
  <c r="C282" i="6" s="1"/>
  <c r="B346" i="6"/>
  <c r="C346" i="6" s="1"/>
  <c r="D32" i="1"/>
  <c r="B38" i="1" s="1"/>
  <c r="D151" i="4"/>
  <c r="E150" i="4"/>
  <c r="F150" i="4"/>
  <c r="G150" i="4" s="1"/>
  <c r="F126" i="4"/>
  <c r="G126" i="4" s="1"/>
  <c r="E126" i="4"/>
  <c r="F129" i="4"/>
  <c r="G129" i="4" s="1"/>
  <c r="D130" i="4"/>
  <c r="E129" i="4"/>
  <c r="F113" i="4"/>
  <c r="G113" i="4" s="1"/>
  <c r="E113" i="4"/>
  <c r="D114" i="4"/>
  <c r="E5" i="4"/>
  <c r="F5" i="4"/>
  <c r="G5" i="4" s="1"/>
  <c r="D6" i="4"/>
  <c r="E141" i="4"/>
  <c r="F141" i="4"/>
  <c r="G141" i="4" s="1"/>
  <c r="D142" i="4"/>
  <c r="F256" i="4"/>
  <c r="G256" i="4" s="1"/>
  <c r="E256" i="4"/>
  <c r="D257" i="4"/>
  <c r="F79" i="4"/>
  <c r="G79" i="4" s="1"/>
  <c r="E79" i="4"/>
  <c r="D80" i="4"/>
  <c r="H6" i="4"/>
  <c r="F120" i="6"/>
  <c r="F136" i="6"/>
  <c r="F111" i="6" l="1"/>
  <c r="F81" i="6"/>
  <c r="E110" i="1" s="1"/>
  <c r="F213" i="6"/>
  <c r="E242" i="1" s="1"/>
  <c r="F25" i="6"/>
  <c r="E54" i="1" s="1"/>
  <c r="F230" i="6"/>
  <c r="E259" i="1" s="1"/>
  <c r="F86" i="6"/>
  <c r="F148" i="6"/>
  <c r="E177" i="8" s="1"/>
  <c r="F32" i="6"/>
  <c r="F302" i="6"/>
  <c r="E331" i="8" s="1"/>
  <c r="F82" i="6"/>
  <c r="F40" i="6"/>
  <c r="E69" i="1" s="1"/>
  <c r="F160" i="6"/>
  <c r="F62" i="6"/>
  <c r="E91" i="8" s="1"/>
  <c r="F34" i="6"/>
  <c r="F129" i="6"/>
  <c r="E158" i="1" s="1"/>
  <c r="F17" i="6"/>
  <c r="E46" i="1" s="1"/>
  <c r="F312" i="6"/>
  <c r="E341" i="8" s="1"/>
  <c r="F210" i="6"/>
  <c r="E239" i="8" s="1"/>
  <c r="F206" i="6"/>
  <c r="E235" i="1" s="1"/>
  <c r="F164" i="6"/>
  <c r="E193" i="1" s="1"/>
  <c r="F102" i="6"/>
  <c r="E131" i="1" s="1"/>
  <c r="F70" i="6"/>
  <c r="E99" i="1" s="1"/>
  <c r="F38" i="6"/>
  <c r="E67" i="1" s="1"/>
  <c r="F108" i="6"/>
  <c r="E137" i="1" s="1"/>
  <c r="F185" i="6"/>
  <c r="E214" i="1" s="1"/>
  <c r="F48" i="6"/>
  <c r="E77" i="8" s="1"/>
  <c r="F16" i="6"/>
  <c r="E45" i="8" s="1"/>
  <c r="F172" i="6"/>
  <c r="E201" i="8" s="1"/>
  <c r="F104" i="6"/>
  <c r="E133" i="1" s="1"/>
  <c r="F106" i="6"/>
  <c r="E135" i="1" s="1"/>
  <c r="F92" i="6"/>
  <c r="E121" i="8" s="1"/>
  <c r="F87" i="6"/>
  <c r="E116" i="8" s="1"/>
  <c r="F94" i="6"/>
  <c r="E123" i="1" s="1"/>
  <c r="F89" i="6"/>
  <c r="E118" i="8" s="1"/>
  <c r="F305" i="6"/>
  <c r="E334" i="1" s="1"/>
  <c r="F238" i="6"/>
  <c r="E267" i="1" s="1"/>
  <c r="F97" i="6"/>
  <c r="E126" i="8" s="1"/>
  <c r="F244" i="6"/>
  <c r="E273" i="1" s="1"/>
  <c r="F29" i="6"/>
  <c r="E58" i="1" s="1"/>
  <c r="F143" i="6"/>
  <c r="E172" i="8" s="1"/>
  <c r="F103" i="6"/>
  <c r="E132" i="1" s="1"/>
  <c r="F113" i="6"/>
  <c r="E142" i="1" s="1"/>
  <c r="F45" i="6"/>
  <c r="E74" i="8" s="1"/>
  <c r="F115" i="6"/>
  <c r="E144" i="1" s="1"/>
  <c r="F166" i="6"/>
  <c r="E195" i="1" s="1"/>
  <c r="F169" i="6"/>
  <c r="E198" i="8" s="1"/>
  <c r="F317" i="6"/>
  <c r="E346" i="1" s="1"/>
  <c r="F313" i="6"/>
  <c r="E342" i="1" s="1"/>
  <c r="F331" i="6"/>
  <c r="E360" i="1" s="1"/>
  <c r="F73" i="6"/>
  <c r="E102" i="1" s="1"/>
  <c r="F255" i="6"/>
  <c r="E284" i="8" s="1"/>
  <c r="F66" i="6"/>
  <c r="E95" i="1" s="1"/>
  <c r="F88" i="6"/>
  <c r="E117" i="1" s="1"/>
  <c r="F245" i="6"/>
  <c r="E274" i="1" s="1"/>
  <c r="F121" i="6"/>
  <c r="E150" i="8" s="1"/>
  <c r="F99" i="6"/>
  <c r="E128" i="1" s="1"/>
  <c r="E46" i="8"/>
  <c r="F274" i="6"/>
  <c r="E303" i="1" s="1"/>
  <c r="F200" i="6"/>
  <c r="E229" i="8" s="1"/>
  <c r="F24" i="6"/>
  <c r="E53" i="1" s="1"/>
  <c r="F76" i="6"/>
  <c r="E105" i="1" s="1"/>
  <c r="F214" i="6"/>
  <c r="E243" i="8" s="1"/>
  <c r="F168" i="6"/>
  <c r="E197" i="1" s="1"/>
  <c r="F309" i="6"/>
  <c r="E338" i="1" s="1"/>
  <c r="F277" i="6"/>
  <c r="E306" i="1" s="1"/>
  <c r="F184" i="6"/>
  <c r="E213" i="1" s="1"/>
  <c r="F85" i="6"/>
  <c r="E114" i="8" s="1"/>
  <c r="F279" i="6"/>
  <c r="E308" i="8" s="1"/>
  <c r="F252" i="6"/>
  <c r="E281" i="8" s="1"/>
  <c r="F211" i="6"/>
  <c r="E240" i="1" s="1"/>
  <c r="F65" i="6"/>
  <c r="E94" i="8" s="1"/>
  <c r="F135" i="6"/>
  <c r="E164" i="1" s="1"/>
  <c r="F251" i="6"/>
  <c r="E280" i="8" s="1"/>
  <c r="F154" i="6"/>
  <c r="E183" i="8" s="1"/>
  <c r="F257" i="6"/>
  <c r="E286" i="1" s="1"/>
  <c r="F236" i="6"/>
  <c r="E265" i="1" s="1"/>
  <c r="F242" i="6"/>
  <c r="E271" i="1" s="1"/>
  <c r="F125" i="6"/>
  <c r="E154" i="8" s="1"/>
  <c r="F77" i="6"/>
  <c r="E106" i="8" s="1"/>
  <c r="F18" i="6"/>
  <c r="E47" i="8" s="1"/>
  <c r="F307" i="6"/>
  <c r="E336" i="1" s="1"/>
  <c r="F267" i="6"/>
  <c r="E296" i="1" s="1"/>
  <c r="F55" i="6"/>
  <c r="E84" i="1" s="1"/>
  <c r="F13" i="6"/>
  <c r="E42" i="1" s="1"/>
  <c r="F75" i="6"/>
  <c r="E104" i="1" s="1"/>
  <c r="F9" i="6"/>
  <c r="E38" i="8" s="1"/>
  <c r="F132" i="6"/>
  <c r="E161" i="8" s="1"/>
  <c r="F37" i="6"/>
  <c r="E66" i="1" s="1"/>
  <c r="F286" i="6"/>
  <c r="E315" i="1" s="1"/>
  <c r="E166" i="1"/>
  <c r="F249" i="6"/>
  <c r="E278" i="1" s="1"/>
  <c r="F151" i="6"/>
  <c r="E180" i="8" s="1"/>
  <c r="F209" i="6"/>
  <c r="E238" i="8" s="1"/>
  <c r="F239" i="6"/>
  <c r="E268" i="8" s="1"/>
  <c r="F167" i="6"/>
  <c r="E196" i="1" s="1"/>
  <c r="F67" i="6"/>
  <c r="E96" i="1" s="1"/>
  <c r="F134" i="6"/>
  <c r="E163" i="8" s="1"/>
  <c r="F56" i="6"/>
  <c r="E85" i="1" s="1"/>
  <c r="E101" i="8"/>
  <c r="E101" i="1"/>
  <c r="F337" i="6"/>
  <c r="E366" i="1" s="1"/>
  <c r="F265" i="6"/>
  <c r="E294" i="8" s="1"/>
  <c r="F22" i="6"/>
  <c r="E51" i="1" s="1"/>
  <c r="F272" i="6"/>
  <c r="E301" i="8" s="1"/>
  <c r="F192" i="6"/>
  <c r="E221" i="8" s="1"/>
  <c r="F327" i="6"/>
  <c r="E356" i="8" s="1"/>
  <c r="F155" i="6"/>
  <c r="E184" i="8" s="1"/>
  <c r="F223" i="6"/>
  <c r="F256" i="6"/>
  <c r="E285" i="8" s="1"/>
  <c r="F216" i="6"/>
  <c r="E245" i="1" s="1"/>
  <c r="F342" i="6"/>
  <c r="E371" i="8" s="1"/>
  <c r="F243" i="6"/>
  <c r="E272" i="8" s="1"/>
  <c r="F196" i="6"/>
  <c r="E225" i="8" s="1"/>
  <c r="F147" i="6"/>
  <c r="E176" i="1" s="1"/>
  <c r="F10" i="6"/>
  <c r="E39" i="1" s="1"/>
  <c r="F294" i="6"/>
  <c r="E323" i="8" s="1"/>
  <c r="F205" i="6"/>
  <c r="E234" i="1" s="1"/>
  <c r="F109" i="6"/>
  <c r="E138" i="1" s="1"/>
  <c r="F291" i="6"/>
  <c r="E320" i="1" s="1"/>
  <c r="F127" i="6"/>
  <c r="E156" i="8" s="1"/>
  <c r="F63" i="6"/>
  <c r="E92" i="1" s="1"/>
  <c r="F105" i="6"/>
  <c r="E134" i="1" s="1"/>
  <c r="F78" i="6"/>
  <c r="E107" i="1" s="1"/>
  <c r="F299" i="6"/>
  <c r="E328" i="1" s="1"/>
  <c r="F51" i="6"/>
  <c r="E80" i="1" s="1"/>
  <c r="F35" i="6"/>
  <c r="E64" i="1" s="1"/>
  <c r="F19" i="6"/>
  <c r="E48" i="1" s="1"/>
  <c r="F131" i="6"/>
  <c r="E160" i="1" s="1"/>
  <c r="F225" i="6"/>
  <c r="E254" i="8" s="1"/>
  <c r="F308" i="6"/>
  <c r="E337" i="8" s="1"/>
  <c r="F15" i="6"/>
  <c r="E44" i="8" s="1"/>
  <c r="F31" i="6"/>
  <c r="F107" i="6"/>
  <c r="E136" i="8" s="1"/>
  <c r="F41" i="6"/>
  <c r="E70" i="8" s="1"/>
  <c r="F296" i="6"/>
  <c r="E325" i="8" s="1"/>
  <c r="F157" i="6"/>
  <c r="E186" i="1" s="1"/>
  <c r="F264" i="6"/>
  <c r="E293" i="8" s="1"/>
  <c r="F219" i="6"/>
  <c r="E248" i="1" s="1"/>
  <c r="F336" i="6"/>
  <c r="E365" i="1" s="1"/>
  <c r="F287" i="6"/>
  <c r="E316" i="8" s="1"/>
  <c r="F52" i="6"/>
  <c r="E81" i="1" s="1"/>
  <c r="F156" i="6"/>
  <c r="E185" i="1" s="1"/>
  <c r="F95" i="6"/>
  <c r="E124" i="8" s="1"/>
  <c r="F201" i="6"/>
  <c r="E230" i="8" s="1"/>
  <c r="F177" i="6"/>
  <c r="F181" i="6"/>
  <c r="E210" i="8" s="1"/>
  <c r="F321" i="6"/>
  <c r="F150" i="6"/>
  <c r="E179" i="1" s="1"/>
  <c r="F93" i="6"/>
  <c r="E122" i="1" s="1"/>
  <c r="F310" i="6"/>
  <c r="E339" i="1" s="1"/>
  <c r="F11" i="6"/>
  <c r="E40" i="1" s="1"/>
  <c r="F43" i="6"/>
  <c r="E72" i="1" s="1"/>
  <c r="F235" i="6"/>
  <c r="E264" i="1" s="1"/>
  <c r="F323" i="6"/>
  <c r="E352" i="8" s="1"/>
  <c r="F203" i="6"/>
  <c r="E232" i="1" s="1"/>
  <c r="F12" i="6"/>
  <c r="E41" i="1" s="1"/>
  <c r="F176" i="6"/>
  <c r="E205" i="1" s="1"/>
  <c r="F49" i="6"/>
  <c r="E78" i="1" s="1"/>
  <c r="F124" i="6"/>
  <c r="E153" i="8" s="1"/>
  <c r="F347" i="6"/>
  <c r="E376" i="1" s="1"/>
  <c r="F57" i="6"/>
  <c r="E86" i="8" s="1"/>
  <c r="F316" i="6"/>
  <c r="E345" i="1" s="1"/>
  <c r="F246" i="6"/>
  <c r="E275" i="1" s="1"/>
  <c r="F253" i="6"/>
  <c r="E282" i="1" s="1"/>
  <c r="F333" i="6"/>
  <c r="E362" i="1" s="1"/>
  <c r="E192" i="8"/>
  <c r="E171" i="8"/>
  <c r="F54" i="6"/>
  <c r="E83" i="1" s="1"/>
  <c r="F162" i="6"/>
  <c r="E191" i="1" s="1"/>
  <c r="F159" i="6"/>
  <c r="E188" i="8" s="1"/>
  <c r="F116" i="6"/>
  <c r="E145" i="1" s="1"/>
  <c r="F188" i="6"/>
  <c r="E217" i="1" s="1"/>
  <c r="F171" i="6"/>
  <c r="E200" i="8" s="1"/>
  <c r="F180" i="6"/>
  <c r="E209" i="8" s="1"/>
  <c r="F341" i="6"/>
  <c r="E370" i="1" s="1"/>
  <c r="F145" i="6"/>
  <c r="E174" i="1" s="1"/>
  <c r="F84" i="6"/>
  <c r="E113" i="1" s="1"/>
  <c r="F119" i="6"/>
  <c r="E148" i="1" s="1"/>
  <c r="F110" i="6"/>
  <c r="E139" i="1" s="1"/>
  <c r="F26" i="6"/>
  <c r="E55" i="1" s="1"/>
  <c r="F304" i="6"/>
  <c r="E333" i="8" s="1"/>
  <c r="F112" i="6"/>
  <c r="E141" i="1" s="1"/>
  <c r="F194" i="6"/>
  <c r="F141" i="6"/>
  <c r="E170" i="1" s="1"/>
  <c r="F123" i="6"/>
  <c r="E152" i="1" s="1"/>
  <c r="F288" i="6"/>
  <c r="E317" i="1" s="1"/>
  <c r="F282" i="6"/>
  <c r="E311" i="1" s="1"/>
  <c r="F158" i="6"/>
  <c r="E187" i="1" s="1"/>
  <c r="F80" i="6"/>
  <c r="E109" i="1" s="1"/>
  <c r="F344" i="6"/>
  <c r="E373" i="8" s="1"/>
  <c r="F290" i="6"/>
  <c r="F139" i="6"/>
  <c r="E168" i="1" s="1"/>
  <c r="F58" i="6"/>
  <c r="E87" i="1" s="1"/>
  <c r="F259" i="6"/>
  <c r="E288" i="8" s="1"/>
  <c r="F227" i="6"/>
  <c r="E256" i="8" s="1"/>
  <c r="F133" i="6"/>
  <c r="E162" i="8" s="1"/>
  <c r="F101" i="6"/>
  <c r="E130" i="1" s="1"/>
  <c r="F69" i="6"/>
  <c r="E98" i="1" s="1"/>
  <c r="F208" i="6"/>
  <c r="E237" i="1" s="1"/>
  <c r="F71" i="6"/>
  <c r="E100" i="8" s="1"/>
  <c r="F195" i="6"/>
  <c r="E224" i="1" s="1"/>
  <c r="F228" i="6"/>
  <c r="E257" i="8" s="1"/>
  <c r="F220" i="6"/>
  <c r="E249" i="8" s="1"/>
  <c r="F47" i="6"/>
  <c r="E76" i="8" s="1"/>
  <c r="E116" i="1"/>
  <c r="E242" i="8"/>
  <c r="F329" i="6"/>
  <c r="E358" i="8" s="1"/>
  <c r="F306" i="6"/>
  <c r="E335" i="1" s="1"/>
  <c r="F221" i="6"/>
  <c r="E250" i="1" s="1"/>
  <c r="F79" i="6"/>
  <c r="E108" i="1" s="1"/>
  <c r="F319" i="6"/>
  <c r="E348" i="8" s="1"/>
  <c r="F303" i="6"/>
  <c r="E332" i="1" s="1"/>
  <c r="F318" i="6"/>
  <c r="E347" i="1" s="1"/>
  <c r="F261" i="6"/>
  <c r="E290" i="1" s="1"/>
  <c r="F207" i="6"/>
  <c r="E236" i="8" s="1"/>
  <c r="F23" i="6"/>
  <c r="E52" i="1" s="1"/>
  <c r="E110" i="8"/>
  <c r="F153" i="6"/>
  <c r="E182" i="1" s="1"/>
  <c r="F250" i="6"/>
  <c r="E279" i="1" s="1"/>
  <c r="F298" i="6"/>
  <c r="E327" i="1" s="1"/>
  <c r="F39" i="6"/>
  <c r="E57" i="1"/>
  <c r="E57" i="8"/>
  <c r="F311" i="6"/>
  <c r="E340" i="1" s="1"/>
  <c r="F126" i="6"/>
  <c r="E155" i="1" s="1"/>
  <c r="F140" i="6"/>
  <c r="F27" i="6"/>
  <c r="E56" i="8" s="1"/>
  <c r="E143" i="1"/>
  <c r="E143" i="8"/>
  <c r="E359" i="8"/>
  <c r="F297" i="6"/>
  <c r="E326" i="8" s="1"/>
  <c r="F30" i="6"/>
  <c r="E123" i="8"/>
  <c r="F295" i="6"/>
  <c r="E324" i="1" s="1"/>
  <c r="F300" i="6"/>
  <c r="E329" i="1" s="1"/>
  <c r="F233" i="6"/>
  <c r="E262" i="1" s="1"/>
  <c r="F270" i="6"/>
  <c r="E299" i="1" s="1"/>
  <c r="F269" i="6"/>
  <c r="E298" i="8" s="1"/>
  <c r="F202" i="6"/>
  <c r="E231" i="1" s="1"/>
  <c r="F275" i="6"/>
  <c r="E304" i="8" s="1"/>
  <c r="F179" i="6"/>
  <c r="E208" i="1" s="1"/>
  <c r="F59" i="6"/>
  <c r="E88" i="1" s="1"/>
  <c r="F91" i="6"/>
  <c r="E120" i="1" s="1"/>
  <c r="F100" i="6"/>
  <c r="E129" i="1" s="1"/>
  <c r="F165" i="6"/>
  <c r="E194" i="1" s="1"/>
  <c r="F283" i="6"/>
  <c r="E312" i="1" s="1"/>
  <c r="F332" i="6"/>
  <c r="E361" i="1" s="1"/>
  <c r="E121" i="1"/>
  <c r="E62" i="8"/>
  <c r="E62" i="1"/>
  <c r="E65" i="8"/>
  <c r="E65" i="1"/>
  <c r="F186" i="6"/>
  <c r="F190" i="6"/>
  <c r="E219" i="1" s="1"/>
  <c r="F276" i="6"/>
  <c r="E305" i="8" s="1"/>
  <c r="F254" i="6"/>
  <c r="E283" i="1" s="1"/>
  <c r="F60" i="6"/>
  <c r="E355" i="8"/>
  <c r="E222" i="8"/>
  <c r="E142" i="8"/>
  <c r="E211" i="8"/>
  <c r="E90" i="8"/>
  <c r="F170" i="6"/>
  <c r="E199" i="8" s="1"/>
  <c r="F191" i="6"/>
  <c r="F260" i="6"/>
  <c r="E289" i="8" s="1"/>
  <c r="F278" i="6"/>
  <c r="E307" i="1" s="1"/>
  <c r="F343" i="6"/>
  <c r="E372" i="8" s="1"/>
  <c r="F217" i="6"/>
  <c r="F183" i="6"/>
  <c r="F174" i="6"/>
  <c r="E203" i="1" s="1"/>
  <c r="F234" i="6"/>
  <c r="F324" i="6"/>
  <c r="E353" i="1" s="1"/>
  <c r="F285" i="6"/>
  <c r="E314" i="8" s="1"/>
  <c r="F68" i="6"/>
  <c r="E97" i="1" s="1"/>
  <c r="F197" i="6"/>
  <c r="E226" i="8" s="1"/>
  <c r="F224" i="6"/>
  <c r="E253" i="1" s="1"/>
  <c r="F281" i="6"/>
  <c r="E310" i="1" s="1"/>
  <c r="F237" i="6"/>
  <c r="E266" i="1" s="1"/>
  <c r="F334" i="6"/>
  <c r="E363" i="1" s="1"/>
  <c r="F187" i="6"/>
  <c r="E216" i="1" s="1"/>
  <c r="F262" i="6"/>
  <c r="E291" i="8" s="1"/>
  <c r="F144" i="6"/>
  <c r="E173" i="8" s="1"/>
  <c r="F325" i="6"/>
  <c r="E354" i="8" s="1"/>
  <c r="F229" i="6"/>
  <c r="E258" i="1" s="1"/>
  <c r="E267" i="8"/>
  <c r="E63" i="1"/>
  <c r="E63" i="8"/>
  <c r="E50" i="8"/>
  <c r="E112" i="8"/>
  <c r="E82" i="8"/>
  <c r="E146" i="8"/>
  <c r="F138" i="6"/>
  <c r="E167" i="8" s="1"/>
  <c r="F146" i="6"/>
  <c r="E175" i="1" s="1"/>
  <c r="F322" i="6"/>
  <c r="E351" i="1" s="1"/>
  <c r="F273" i="6"/>
  <c r="E302" i="1" s="1"/>
  <c r="F268" i="6"/>
  <c r="E297" i="1" s="1"/>
  <c r="F301" i="6"/>
  <c r="E330" i="1" s="1"/>
  <c r="E181" i="8"/>
  <c r="E309" i="1"/>
  <c r="F178" i="6"/>
  <c r="E207" i="1" s="1"/>
  <c r="F149" i="6"/>
  <c r="E178" i="1" s="1"/>
  <c r="F175" i="6"/>
  <c r="E204" i="8" s="1"/>
  <c r="F335" i="6"/>
  <c r="E364" i="8" s="1"/>
  <c r="F231" i="6"/>
  <c r="F314" i="6"/>
  <c r="F215" i="6"/>
  <c r="F338" i="6"/>
  <c r="F240" i="6"/>
  <c r="E269" i="1" s="1"/>
  <c r="F222" i="6"/>
  <c r="E251" i="1" s="1"/>
  <c r="F161" i="6"/>
  <c r="F189" i="6"/>
  <c r="E135" i="8"/>
  <c r="E140" i="1"/>
  <c r="E140" i="8"/>
  <c r="E227" i="8"/>
  <c r="E227" i="1"/>
  <c r="E111" i="1"/>
  <c r="E111" i="8"/>
  <c r="E133" i="8"/>
  <c r="E91" i="1"/>
  <c r="F271" i="6"/>
  <c r="E300" i="8" s="1"/>
  <c r="F258" i="6"/>
  <c r="F247" i="6"/>
  <c r="E276" i="8" s="1"/>
  <c r="F218" i="6"/>
  <c r="E247" i="1" s="1"/>
  <c r="E38" i="1"/>
  <c r="F263" i="6"/>
  <c r="E292" i="8" s="1"/>
  <c r="F204" i="6"/>
  <c r="E233" i="1" s="1"/>
  <c r="F328" i="6"/>
  <c r="E79" i="8"/>
  <c r="E79" i="1"/>
  <c r="E49" i="1"/>
  <c r="E49" i="8"/>
  <c r="E368" i="8"/>
  <c r="E241" i="8"/>
  <c r="F289" i="6"/>
  <c r="F345" i="6"/>
  <c r="F241" i="6"/>
  <c r="E214" i="8"/>
  <c r="F173" i="6"/>
  <c r="E43" i="1"/>
  <c r="E43" i="8"/>
  <c r="E313" i="1"/>
  <c r="E313" i="8"/>
  <c r="E45" i="1"/>
  <c r="E127" i="8"/>
  <c r="E127" i="1"/>
  <c r="E103" i="8"/>
  <c r="E103" i="1"/>
  <c r="E71" i="1"/>
  <c r="E71" i="8"/>
  <c r="E73" i="1"/>
  <c r="E73" i="8"/>
  <c r="E53" i="8"/>
  <c r="E67" i="8"/>
  <c r="E321" i="1"/>
  <c r="E321" i="8"/>
  <c r="E75" i="8"/>
  <c r="E75" i="1"/>
  <c r="E349" i="8"/>
  <c r="E349" i="1"/>
  <c r="E261" i="8"/>
  <c r="E261" i="1"/>
  <c r="E125" i="8"/>
  <c r="E125" i="1"/>
  <c r="E61" i="8"/>
  <c r="E61" i="1"/>
  <c r="E235" i="8"/>
  <c r="E131" i="8"/>
  <c r="E277" i="1"/>
  <c r="E277" i="8"/>
  <c r="E137" i="8"/>
  <c r="E119" i="1"/>
  <c r="E119" i="8"/>
  <c r="E93" i="8"/>
  <c r="E93" i="1"/>
  <c r="F199" i="6"/>
  <c r="F340" i="6"/>
  <c r="F266" i="6"/>
  <c r="E259" i="8"/>
  <c r="E115" i="1"/>
  <c r="E115" i="8"/>
  <c r="E99" i="8"/>
  <c r="E147" i="1"/>
  <c r="E147" i="8"/>
  <c r="E177" i="1"/>
  <c r="E341" i="1"/>
  <c r="F226" i="6"/>
  <c r="E239" i="1"/>
  <c r="F346" i="6"/>
  <c r="E268" i="1"/>
  <c r="E165" i="1"/>
  <c r="E165" i="8"/>
  <c r="E80" i="4"/>
  <c r="D81" i="4"/>
  <c r="F80" i="4"/>
  <c r="G80" i="4" s="1"/>
  <c r="E114" i="4"/>
  <c r="D115" i="4"/>
  <c r="F114" i="4"/>
  <c r="G114" i="4" s="1"/>
  <c r="E130" i="4"/>
  <c r="D131" i="4"/>
  <c r="F130" i="4"/>
  <c r="G130" i="4" s="1"/>
  <c r="D152" i="4"/>
  <c r="E151" i="4"/>
  <c r="F151" i="4"/>
  <c r="G151" i="4" s="1"/>
  <c r="E157" i="1"/>
  <c r="E157" i="8"/>
  <c r="E322" i="1"/>
  <c r="E322" i="8"/>
  <c r="E151" i="1"/>
  <c r="E151" i="8"/>
  <c r="E6" i="4"/>
  <c r="F6" i="4"/>
  <c r="G6" i="4" s="1"/>
  <c r="D7" i="4"/>
  <c r="E189" i="1"/>
  <c r="E189" i="8"/>
  <c r="E274" i="8"/>
  <c r="H7" i="4"/>
  <c r="E344" i="1"/>
  <c r="E344" i="8"/>
  <c r="E257" i="4"/>
  <c r="D258" i="4"/>
  <c r="F257" i="4"/>
  <c r="G257" i="4" s="1"/>
  <c r="E142" i="4"/>
  <c r="F142" i="4"/>
  <c r="G142" i="4" s="1"/>
  <c r="D143" i="4"/>
  <c r="E149" i="1"/>
  <c r="E149" i="8"/>
  <c r="E159" i="1"/>
  <c r="E159" i="8"/>
  <c r="E265" i="8"/>
  <c r="E54" i="8" l="1"/>
  <c r="E144" i="8"/>
  <c r="E338" i="8"/>
  <c r="E308" i="1"/>
  <c r="E183" i="1"/>
  <c r="E69" i="8"/>
  <c r="E243" i="1"/>
  <c r="E172" i="1"/>
  <c r="E331" i="1"/>
  <c r="E85" i="8"/>
  <c r="E158" i="8"/>
  <c r="E198" i="1"/>
  <c r="E296" i="8"/>
  <c r="E217" i="8"/>
  <c r="E352" i="1"/>
  <c r="E294" i="1"/>
  <c r="E316" i="1"/>
  <c r="E193" i="8"/>
  <c r="E77" i="1"/>
  <c r="E201" i="1"/>
  <c r="E134" i="8"/>
  <c r="E42" i="8"/>
  <c r="E195" i="8"/>
  <c r="E118" i="1"/>
  <c r="E161" i="1"/>
  <c r="E284" i="1"/>
  <c r="E132" i="8"/>
  <c r="E360" i="8"/>
  <c r="E282" i="8"/>
  <c r="E51" i="8"/>
  <c r="E346" i="8"/>
  <c r="E334" i="8"/>
  <c r="E87" i="8"/>
  <c r="E74" i="1"/>
  <c r="E281" i="1"/>
  <c r="E126" i="1"/>
  <c r="E272" i="1"/>
  <c r="E213" i="8"/>
  <c r="E323" i="1"/>
  <c r="E256" i="1"/>
  <c r="E240" i="8"/>
  <c r="E180" i="1"/>
  <c r="E95" i="8"/>
  <c r="E337" i="1"/>
  <c r="E154" i="1"/>
  <c r="E47" i="1"/>
  <c r="E102" i="8"/>
  <c r="E164" i="8"/>
  <c r="E342" i="8"/>
  <c r="E66" i="8"/>
  <c r="E273" i="8"/>
  <c r="E303" i="8"/>
  <c r="E58" i="8"/>
  <c r="E221" i="1"/>
  <c r="E105" i="8"/>
  <c r="E114" i="1"/>
  <c r="E80" i="8"/>
  <c r="E238" i="1"/>
  <c r="E150" i="1"/>
  <c r="E339" i="8"/>
  <c r="E315" i="8"/>
  <c r="E163" i="1"/>
  <c r="E117" i="8"/>
  <c r="E229" i="1"/>
  <c r="E278" i="8"/>
  <c r="E285" i="1"/>
  <c r="E210" i="1"/>
  <c r="E325" i="1"/>
  <c r="E345" i="8"/>
  <c r="E39" i="8"/>
  <c r="E179" i="8"/>
  <c r="E320" i="8"/>
  <c r="E254" i="1"/>
  <c r="E128" i="8"/>
  <c r="E301" i="1"/>
  <c r="E64" i="8"/>
  <c r="E356" i="1"/>
  <c r="E365" i="8"/>
  <c r="E55" i="8"/>
  <c r="E138" i="8"/>
  <c r="E176" i="8"/>
  <c r="E156" i="1"/>
  <c r="E280" i="1"/>
  <c r="E288" i="1"/>
  <c r="E196" i="8"/>
  <c r="E271" i="8"/>
  <c r="E197" i="8"/>
  <c r="E113" i="8"/>
  <c r="E106" i="1"/>
  <c r="E328" i="8"/>
  <c r="E376" i="8"/>
  <c r="E78" i="8"/>
  <c r="E306" i="8"/>
  <c r="E84" i="8"/>
  <c r="E44" i="1"/>
  <c r="E245" i="8"/>
  <c r="E94" i="1"/>
  <c r="E136" i="1"/>
  <c r="E249" i="1"/>
  <c r="E160" i="8"/>
  <c r="E83" i="8"/>
  <c r="E139" i="8"/>
  <c r="E373" i="1"/>
  <c r="E107" i="8"/>
  <c r="E293" i="1"/>
  <c r="E225" i="1"/>
  <c r="E104" i="8"/>
  <c r="E371" i="1"/>
  <c r="E286" i="8"/>
  <c r="E184" i="1"/>
  <c r="E336" i="8"/>
  <c r="E291" i="1"/>
  <c r="E257" i="1"/>
  <c r="E317" i="8"/>
  <c r="E188" i="1"/>
  <c r="E333" i="1"/>
  <c r="E98" i="8"/>
  <c r="E366" i="8"/>
  <c r="E234" i="8"/>
  <c r="E92" i="8"/>
  <c r="E96" i="8"/>
  <c r="E252" i="1"/>
  <c r="E252" i="8"/>
  <c r="E56" i="1"/>
  <c r="E153" i="1"/>
  <c r="E329" i="8"/>
  <c r="E191" i="8"/>
  <c r="E200" i="1"/>
  <c r="E299" i="8"/>
  <c r="E48" i="8"/>
  <c r="E275" i="8"/>
  <c r="E362" i="8"/>
  <c r="E109" i="8"/>
  <c r="E186" i="8"/>
  <c r="E40" i="8"/>
  <c r="E248" i="8"/>
  <c r="E327" i="8"/>
  <c r="E81" i="8"/>
  <c r="E232" i="8"/>
  <c r="E162" i="1"/>
  <c r="E70" i="1"/>
  <c r="E60" i="8"/>
  <c r="E60" i="1"/>
  <c r="E182" i="8"/>
  <c r="E290" i="8"/>
  <c r="E124" i="1"/>
  <c r="E170" i="8"/>
  <c r="E203" i="8"/>
  <c r="E122" i="8"/>
  <c r="E108" i="8"/>
  <c r="E130" i="8"/>
  <c r="E224" i="8"/>
  <c r="E230" i="1"/>
  <c r="E100" i="1"/>
  <c r="E185" i="8"/>
  <c r="E206" i="1"/>
  <c r="E206" i="8"/>
  <c r="E86" i="1"/>
  <c r="E350" i="1"/>
  <c r="E350" i="8"/>
  <c r="E347" i="8"/>
  <c r="E209" i="1"/>
  <c r="E297" i="8"/>
  <c r="E311" i="8"/>
  <c r="E148" i="8"/>
  <c r="E41" i="8"/>
  <c r="E307" i="8"/>
  <c r="E152" i="8"/>
  <c r="E237" i="8"/>
  <c r="E88" i="8"/>
  <c r="E72" i="8"/>
  <c r="E314" i="1"/>
  <c r="E250" i="8"/>
  <c r="E174" i="8"/>
  <c r="E298" i="1"/>
  <c r="E264" i="8"/>
  <c r="E276" i="1"/>
  <c r="E361" i="8"/>
  <c r="E167" i="1"/>
  <c r="E205" i="8"/>
  <c r="E178" i="8"/>
  <c r="E145" i="8"/>
  <c r="E231" i="8"/>
  <c r="E187" i="8"/>
  <c r="E141" i="8"/>
  <c r="E236" i="1"/>
  <c r="E370" i="8"/>
  <c r="E319" i="1"/>
  <c r="E319" i="8"/>
  <c r="E340" i="8"/>
  <c r="E348" i="1"/>
  <c r="E358" i="1"/>
  <c r="E326" i="1"/>
  <c r="E168" i="8"/>
  <c r="E76" i="1"/>
  <c r="E223" i="1"/>
  <c r="E223" i="8"/>
  <c r="E372" i="1"/>
  <c r="E283" i="8"/>
  <c r="E52" i="8"/>
  <c r="E324" i="8"/>
  <c r="E332" i="8"/>
  <c r="E194" i="8"/>
  <c r="E199" i="1"/>
  <c r="E305" i="1"/>
  <c r="E155" i="8"/>
  <c r="E262" i="8"/>
  <c r="E335" i="8"/>
  <c r="E279" i="8"/>
  <c r="E364" i="1"/>
  <c r="E269" i="8"/>
  <c r="E173" i="1"/>
  <c r="E207" i="8"/>
  <c r="E353" i="8"/>
  <c r="E302" i="8"/>
  <c r="E68" i="8"/>
  <c r="E68" i="1"/>
  <c r="E97" i="8"/>
  <c r="E351" i="8"/>
  <c r="E266" i="8"/>
  <c r="E120" i="8"/>
  <c r="E304" i="1"/>
  <c r="E312" i="8"/>
  <c r="E169" i="1"/>
  <c r="E169" i="8"/>
  <c r="E292" i="1"/>
  <c r="E251" i="8"/>
  <c r="E289" i="1"/>
  <c r="E129" i="8"/>
  <c r="E258" i="8"/>
  <c r="E216" i="8"/>
  <c r="E59" i="1"/>
  <c r="E59" i="8"/>
  <c r="E208" i="8"/>
  <c r="E310" i="8"/>
  <c r="E204" i="1"/>
  <c r="E215" i="1"/>
  <c r="E215" i="8"/>
  <c r="E253" i="8"/>
  <c r="E226" i="1"/>
  <c r="E354" i="1"/>
  <c r="E363" i="8"/>
  <c r="E246" i="1"/>
  <c r="E246" i="8"/>
  <c r="E219" i="8"/>
  <c r="E263" i="8"/>
  <c r="E263" i="1"/>
  <c r="E220" i="1"/>
  <c r="E220" i="8"/>
  <c r="E89" i="1"/>
  <c r="E89" i="8"/>
  <c r="E300" i="1"/>
  <c r="E330" i="8"/>
  <c r="E175" i="8"/>
  <c r="E212" i="1"/>
  <c r="E212" i="8"/>
  <c r="E367" i="8"/>
  <c r="E367" i="1"/>
  <c r="E244" i="1"/>
  <c r="E244" i="8"/>
  <c r="E190" i="1"/>
  <c r="E190" i="8"/>
  <c r="E343" i="1"/>
  <c r="E343" i="8"/>
  <c r="E260" i="1"/>
  <c r="E260" i="8"/>
  <c r="E218" i="8"/>
  <c r="E218" i="1"/>
  <c r="E357" i="1"/>
  <c r="E357" i="8"/>
  <c r="E233" i="8"/>
  <c r="E247" i="8"/>
  <c r="E287" i="8"/>
  <c r="E287" i="1"/>
  <c r="E202" i="8"/>
  <c r="E202" i="1"/>
  <c r="E270" i="1"/>
  <c r="E270" i="8"/>
  <c r="E374" i="8"/>
  <c r="E374" i="1"/>
  <c r="E318" i="8"/>
  <c r="E318" i="1"/>
  <c r="E295" i="1"/>
  <c r="E295" i="8"/>
  <c r="E369" i="1"/>
  <c r="E369" i="8"/>
  <c r="E228" i="8"/>
  <c r="E228" i="1"/>
  <c r="E375" i="8"/>
  <c r="E375" i="1"/>
  <c r="E255" i="1"/>
  <c r="E255" i="8"/>
  <c r="F143" i="4"/>
  <c r="G143" i="4" s="1"/>
  <c r="E143" i="4"/>
  <c r="D144" i="4"/>
  <c r="F115" i="4"/>
  <c r="G115" i="4" s="1"/>
  <c r="D116" i="4"/>
  <c r="E115" i="4"/>
  <c r="F152" i="4"/>
  <c r="G152" i="4" s="1"/>
  <c r="D153" i="4"/>
  <c r="E152" i="4"/>
  <c r="F131" i="4"/>
  <c r="G131" i="4" s="1"/>
  <c r="E131" i="4"/>
  <c r="D132" i="4"/>
  <c r="E81" i="4"/>
  <c r="D82" i="4"/>
  <c r="F81" i="4"/>
  <c r="G81" i="4" s="1"/>
  <c r="F7" i="4"/>
  <c r="G7" i="4" s="1"/>
  <c r="H8" i="4" s="1"/>
  <c r="E7" i="4"/>
  <c r="D8" i="4"/>
  <c r="E258" i="4"/>
  <c r="D259" i="4"/>
  <c r="F258" i="4"/>
  <c r="G258" i="4" s="1"/>
  <c r="E8" i="4" l="1"/>
  <c r="D9" i="4"/>
  <c r="F8" i="4"/>
  <c r="G8" i="4" s="1"/>
  <c r="H9" i="4" s="1"/>
  <c r="E144" i="4"/>
  <c r="D145" i="4"/>
  <c r="F144" i="4"/>
  <c r="G144" i="4" s="1"/>
  <c r="E116" i="4"/>
  <c r="D117" i="4"/>
  <c r="F116" i="4"/>
  <c r="G116" i="4" s="1"/>
  <c r="E259" i="4"/>
  <c r="D260" i="4"/>
  <c r="F259" i="4"/>
  <c r="G259" i="4" s="1"/>
  <c r="E132" i="4"/>
  <c r="D133" i="4"/>
  <c r="F132" i="4"/>
  <c r="G132" i="4" s="1"/>
  <c r="E153" i="4"/>
  <c r="D154" i="4"/>
  <c r="F153" i="4"/>
  <c r="G153" i="4" s="1"/>
  <c r="E82" i="4"/>
  <c r="D83" i="4"/>
  <c r="F82" i="4"/>
  <c r="G82" i="4" s="1"/>
  <c r="F133" i="4" l="1"/>
  <c r="G133" i="4" s="1"/>
  <c r="E133" i="4"/>
  <c r="D134" i="4"/>
  <c r="F9" i="4"/>
  <c r="G9" i="4" s="1"/>
  <c r="D10" i="4"/>
  <c r="E9" i="4"/>
  <c r="E154" i="4"/>
  <c r="F154" i="4"/>
  <c r="G154" i="4" s="1"/>
  <c r="D155" i="4"/>
  <c r="F145" i="4"/>
  <c r="G145" i="4" s="1"/>
  <c r="E145" i="4"/>
  <c r="F83" i="4"/>
  <c r="G83" i="4" s="1"/>
  <c r="D84" i="4"/>
  <c r="E83" i="4"/>
  <c r="F117" i="4"/>
  <c r="G117" i="4" s="1"/>
  <c r="E117" i="4"/>
  <c r="D118" i="4"/>
  <c r="H10" i="4"/>
  <c r="F260" i="4"/>
  <c r="G260" i="4" s="1"/>
  <c r="D261" i="4"/>
  <c r="E260" i="4"/>
  <c r="E134" i="4" l="1"/>
  <c r="F134" i="4"/>
  <c r="G134" i="4" s="1"/>
  <c r="E118" i="4"/>
  <c r="D119" i="4"/>
  <c r="F118" i="4"/>
  <c r="G118" i="4" s="1"/>
  <c r="E84" i="4"/>
  <c r="D85" i="4"/>
  <c r="F84" i="4"/>
  <c r="G84" i="4" s="1"/>
  <c r="E155" i="4"/>
  <c r="F155" i="4"/>
  <c r="G155" i="4" s="1"/>
  <c r="D156" i="4"/>
  <c r="F10" i="4"/>
  <c r="G10" i="4" s="1"/>
  <c r="H11" i="4" s="1"/>
  <c r="D11" i="4"/>
  <c r="E10" i="4"/>
  <c r="E261" i="4"/>
  <c r="D262" i="4"/>
  <c r="F261" i="4"/>
  <c r="G261" i="4" s="1"/>
  <c r="F11" i="4" l="1"/>
  <c r="G11" i="4" s="1"/>
  <c r="H12" i="4" s="1"/>
  <c r="D12" i="4"/>
  <c r="E11" i="4"/>
  <c r="E262" i="4"/>
  <c r="D263" i="4"/>
  <c r="F262" i="4"/>
  <c r="G262" i="4" s="1"/>
  <c r="F119" i="4"/>
  <c r="G119" i="4" s="1"/>
  <c r="E119" i="4"/>
  <c r="D120" i="4"/>
  <c r="F156" i="4"/>
  <c r="G156" i="4" s="1"/>
  <c r="E156" i="4"/>
  <c r="D157" i="4"/>
  <c r="E85" i="4"/>
  <c r="D86" i="4"/>
  <c r="F85" i="4"/>
  <c r="G85" i="4" s="1"/>
  <c r="E12" i="4" l="1"/>
  <c r="D13" i="4"/>
  <c r="F12" i="4"/>
  <c r="G12" i="4" s="1"/>
  <c r="H13" i="4" s="1"/>
  <c r="E86" i="4"/>
  <c r="D87" i="4"/>
  <c r="F86" i="4"/>
  <c r="G86" i="4" s="1"/>
  <c r="E120" i="4"/>
  <c r="D121" i="4"/>
  <c r="F120" i="4"/>
  <c r="G120" i="4" s="1"/>
  <c r="E263" i="4"/>
  <c r="D264" i="4"/>
  <c r="F263" i="4"/>
  <c r="G263" i="4" s="1"/>
  <c r="E157" i="4"/>
  <c r="D158" i="4"/>
  <c r="F157" i="4"/>
  <c r="G157" i="4" s="1"/>
  <c r="F158" i="4" l="1"/>
  <c r="G158" i="4" s="1"/>
  <c r="E158" i="4"/>
  <c r="D159" i="4"/>
  <c r="F264" i="4"/>
  <c r="G264" i="4" s="1"/>
  <c r="E264" i="4"/>
  <c r="D265" i="4"/>
  <c r="D14" i="4"/>
  <c r="E13" i="4"/>
  <c r="F13" i="4"/>
  <c r="G13" i="4" s="1"/>
  <c r="H14" i="4" s="1"/>
  <c r="F87" i="4"/>
  <c r="G87" i="4" s="1"/>
  <c r="D88" i="4"/>
  <c r="E87" i="4"/>
  <c r="F121" i="4"/>
  <c r="G121" i="4" s="1"/>
  <c r="D122" i="4"/>
  <c r="E121" i="4"/>
  <c r="E88" i="4" l="1"/>
  <c r="D89" i="4"/>
  <c r="F88" i="4"/>
  <c r="G88" i="4" s="1"/>
  <c r="D15" i="4"/>
  <c r="E14" i="4"/>
  <c r="F14" i="4"/>
  <c r="G14" i="4" s="1"/>
  <c r="H15" i="4" s="1"/>
  <c r="F159" i="4"/>
  <c r="G159" i="4" s="1"/>
  <c r="E159" i="4"/>
  <c r="D160" i="4"/>
  <c r="E122" i="4"/>
  <c r="D123" i="4"/>
  <c r="F122" i="4"/>
  <c r="G122" i="4" s="1"/>
  <c r="E265" i="4"/>
  <c r="D266" i="4"/>
  <c r="F265" i="4"/>
  <c r="G265" i="4" s="1"/>
  <c r="E266" i="4" l="1"/>
  <c r="D267" i="4"/>
  <c r="F266" i="4"/>
  <c r="G266" i="4" s="1"/>
  <c r="E89" i="4"/>
  <c r="D90" i="4"/>
  <c r="F89" i="4"/>
  <c r="G89" i="4" s="1"/>
  <c r="F123" i="4"/>
  <c r="G123" i="4" s="1"/>
  <c r="E123" i="4"/>
  <c r="F160" i="4"/>
  <c r="G160" i="4" s="1"/>
  <c r="E160" i="4"/>
  <c r="D161" i="4"/>
  <c r="F15" i="4"/>
  <c r="G15" i="4" s="1"/>
  <c r="H16" i="4" s="1"/>
  <c r="D16" i="4"/>
  <c r="E15" i="4"/>
  <c r="E161" i="4" l="1"/>
  <c r="D162" i="4"/>
  <c r="F161" i="4"/>
  <c r="G161" i="4" s="1"/>
  <c r="E267" i="4"/>
  <c r="D268" i="4"/>
  <c r="F267" i="4"/>
  <c r="G267" i="4" s="1"/>
  <c r="E90" i="4"/>
  <c r="D91" i="4"/>
  <c r="F90" i="4"/>
  <c r="G90" i="4" s="1"/>
  <c r="E16" i="4"/>
  <c r="D17" i="4"/>
  <c r="F16" i="4"/>
  <c r="G16" i="4" s="1"/>
  <c r="H17" i="4" s="1"/>
  <c r="E17" i="4" l="1"/>
  <c r="D18" i="4"/>
  <c r="F17" i="4"/>
  <c r="G17" i="4" s="1"/>
  <c r="H18" i="4" s="1"/>
  <c r="D163" i="4"/>
  <c r="F162" i="4"/>
  <c r="G162" i="4" s="1"/>
  <c r="E162" i="4"/>
  <c r="F268" i="4"/>
  <c r="G268" i="4" s="1"/>
  <c r="E268" i="4"/>
  <c r="D269" i="4"/>
  <c r="F91" i="4"/>
  <c r="G91" i="4" s="1"/>
  <c r="E91" i="4"/>
  <c r="D92" i="4"/>
  <c r="F18" i="4" l="1"/>
  <c r="G18" i="4" s="1"/>
  <c r="H19" i="4" s="1"/>
  <c r="E18" i="4"/>
  <c r="D19" i="4"/>
  <c r="E269" i="4"/>
  <c r="D270" i="4"/>
  <c r="F269" i="4"/>
  <c r="G269" i="4" s="1"/>
  <c r="E92" i="4"/>
  <c r="D93" i="4"/>
  <c r="F92" i="4"/>
  <c r="G92" i="4" s="1"/>
  <c r="D164" i="4"/>
  <c r="F163" i="4"/>
  <c r="G163" i="4" s="1"/>
  <c r="E163" i="4"/>
  <c r="E19" i="4" l="1"/>
  <c r="D20" i="4"/>
  <c r="F19" i="4"/>
  <c r="G19" i="4" s="1"/>
  <c r="H20" i="4" s="1"/>
  <c r="F164" i="4"/>
  <c r="G164" i="4" s="1"/>
  <c r="D165" i="4"/>
  <c r="E164" i="4"/>
  <c r="E270" i="4"/>
  <c r="D271" i="4"/>
  <c r="F270" i="4"/>
  <c r="G270" i="4" s="1"/>
  <c r="E93" i="4"/>
  <c r="D94" i="4"/>
  <c r="F93" i="4"/>
  <c r="G93" i="4" s="1"/>
  <c r="E94" i="4" l="1"/>
  <c r="D95" i="4"/>
  <c r="F94" i="4"/>
  <c r="G94" i="4" s="1"/>
  <c r="E20" i="4"/>
  <c r="D21" i="4"/>
  <c r="F20" i="4"/>
  <c r="G20" i="4" s="1"/>
  <c r="H21" i="4" s="1"/>
  <c r="E165" i="4"/>
  <c r="D166" i="4"/>
  <c r="F165" i="4"/>
  <c r="G165" i="4" s="1"/>
  <c r="E271" i="4"/>
  <c r="D272" i="4"/>
  <c r="F271" i="4"/>
  <c r="G271" i="4" s="1"/>
  <c r="F272" i="4" l="1"/>
  <c r="G272" i="4" s="1"/>
  <c r="E272" i="4"/>
  <c r="D273" i="4"/>
  <c r="F95" i="4"/>
  <c r="G95" i="4" s="1"/>
  <c r="E95" i="4"/>
  <c r="D96" i="4"/>
  <c r="E21" i="4"/>
  <c r="D22" i="4"/>
  <c r="F21" i="4"/>
  <c r="G21" i="4" s="1"/>
  <c r="H22" i="4" s="1"/>
  <c r="D167" i="4"/>
  <c r="E166" i="4"/>
  <c r="F166" i="4"/>
  <c r="G166" i="4" s="1"/>
  <c r="E273" i="4" l="1"/>
  <c r="D274" i="4"/>
  <c r="F273" i="4"/>
  <c r="G273" i="4" s="1"/>
  <c r="D168" i="4"/>
  <c r="E167" i="4"/>
  <c r="F167" i="4"/>
  <c r="G167" i="4" s="1"/>
  <c r="E96" i="4"/>
  <c r="D97" i="4"/>
  <c r="F96" i="4"/>
  <c r="G96" i="4" s="1"/>
  <c r="F22" i="4"/>
  <c r="G22" i="4" s="1"/>
  <c r="H23" i="4" s="1"/>
  <c r="E22" i="4"/>
  <c r="D23" i="4"/>
  <c r="E274" i="4" l="1"/>
  <c r="D275" i="4"/>
  <c r="F274" i="4"/>
  <c r="G274" i="4" s="1"/>
  <c r="E23" i="4"/>
  <c r="D24" i="4"/>
  <c r="F23" i="4"/>
  <c r="G23" i="4" s="1"/>
  <c r="H24" i="4" s="1"/>
  <c r="E97" i="4"/>
  <c r="D98" i="4"/>
  <c r="F97" i="4"/>
  <c r="G97" i="4" s="1"/>
  <c r="E168" i="4"/>
  <c r="D169" i="4"/>
  <c r="F168" i="4"/>
  <c r="G168" i="4" s="1"/>
  <c r="E275" i="4" l="1"/>
  <c r="D276" i="4"/>
  <c r="F275" i="4"/>
  <c r="G275" i="4" s="1"/>
  <c r="E24" i="4"/>
  <c r="D25" i="4"/>
  <c r="F24" i="4"/>
  <c r="G24" i="4" s="1"/>
  <c r="H25" i="4" s="1"/>
  <c r="F169" i="4"/>
  <c r="G169" i="4" s="1"/>
  <c r="E169" i="4"/>
  <c r="D170" i="4"/>
  <c r="E98" i="4"/>
  <c r="D99" i="4"/>
  <c r="F98" i="4"/>
  <c r="G98" i="4" s="1"/>
  <c r="F99" i="4" l="1"/>
  <c r="G99" i="4" s="1"/>
  <c r="D100" i="4"/>
  <c r="E99" i="4"/>
  <c r="F276" i="4"/>
  <c r="G276" i="4" s="1"/>
  <c r="D277" i="4"/>
  <c r="E276" i="4"/>
  <c r="F170" i="4"/>
  <c r="G170" i="4" s="1"/>
  <c r="E170" i="4"/>
  <c r="D171" i="4"/>
  <c r="E25" i="4"/>
  <c r="D26" i="4"/>
  <c r="F25" i="4"/>
  <c r="G25" i="4" s="1"/>
  <c r="H26" i="4" s="1"/>
  <c r="E100" i="4" l="1"/>
  <c r="D101" i="4"/>
  <c r="F100" i="4"/>
  <c r="G100" i="4" s="1"/>
  <c r="F26" i="4"/>
  <c r="G26" i="4" s="1"/>
  <c r="H27" i="4" s="1"/>
  <c r="D27" i="4"/>
  <c r="E26" i="4"/>
  <c r="E171" i="4"/>
  <c r="D172" i="4"/>
  <c r="F171" i="4"/>
  <c r="G171" i="4" s="1"/>
  <c r="E277" i="4"/>
  <c r="D278" i="4"/>
  <c r="F277" i="4"/>
  <c r="G277" i="4" s="1"/>
  <c r="E278" i="4" l="1"/>
  <c r="D279" i="4"/>
  <c r="F278" i="4"/>
  <c r="G278" i="4" s="1"/>
  <c r="E101" i="4"/>
  <c r="D102" i="4"/>
  <c r="F101" i="4"/>
  <c r="G101" i="4" s="1"/>
  <c r="E27" i="4"/>
  <c r="D28" i="4"/>
  <c r="F27" i="4"/>
  <c r="G27" i="4" s="1"/>
  <c r="H28" i="4" s="1"/>
  <c r="E172" i="4"/>
  <c r="D173" i="4"/>
  <c r="F172" i="4"/>
  <c r="G172" i="4" s="1"/>
  <c r="E279" i="4" l="1"/>
  <c r="D280" i="4"/>
  <c r="F279" i="4"/>
  <c r="G279" i="4" s="1"/>
  <c r="E102" i="4"/>
  <c r="D103" i="4"/>
  <c r="F102" i="4"/>
  <c r="G102" i="4" s="1"/>
  <c r="F173" i="4"/>
  <c r="G173" i="4" s="1"/>
  <c r="E173" i="4"/>
  <c r="D174" i="4"/>
  <c r="E28" i="4"/>
  <c r="D29" i="4"/>
  <c r="F28" i="4"/>
  <c r="G28" i="4" s="1"/>
  <c r="H29" i="4" s="1"/>
  <c r="F280" i="4" l="1"/>
  <c r="G280" i="4" s="1"/>
  <c r="E280" i="4"/>
  <c r="D281" i="4"/>
  <c r="F174" i="4"/>
  <c r="G174" i="4" s="1"/>
  <c r="E174" i="4"/>
  <c r="D175" i="4"/>
  <c r="F103" i="4"/>
  <c r="G103" i="4" s="1"/>
  <c r="D104" i="4"/>
  <c r="E103" i="4"/>
  <c r="E29" i="4"/>
  <c r="D30" i="4"/>
  <c r="F29" i="4"/>
  <c r="G29" i="4" s="1"/>
  <c r="H30" i="4" s="1"/>
  <c r="F30" i="4" l="1"/>
  <c r="G30" i="4" s="1"/>
  <c r="H31" i="4" s="1"/>
  <c r="D31" i="4"/>
  <c r="E30" i="4"/>
  <c r="E281" i="4"/>
  <c r="D282" i="4"/>
  <c r="F281" i="4"/>
  <c r="G281" i="4" s="1"/>
  <c r="E175" i="4"/>
  <c r="D176" i="4"/>
  <c r="F175" i="4"/>
  <c r="G175" i="4" s="1"/>
  <c r="E104" i="4"/>
  <c r="D105" i="4"/>
  <c r="F104" i="4"/>
  <c r="G104" i="4" s="1"/>
  <c r="E105" i="4" l="1"/>
  <c r="D106" i="4"/>
  <c r="F105" i="4"/>
  <c r="G105" i="4" s="1"/>
  <c r="E31" i="4"/>
  <c r="D32" i="4"/>
  <c r="F31" i="4"/>
  <c r="G31" i="4" s="1"/>
  <c r="H32" i="4" s="1"/>
  <c r="E282" i="4"/>
  <c r="D283" i="4"/>
  <c r="F282" i="4"/>
  <c r="G282" i="4" s="1"/>
  <c r="E176" i="4"/>
  <c r="D177" i="4"/>
  <c r="F176" i="4"/>
  <c r="G176" i="4" s="1"/>
  <c r="E106" i="4" l="1"/>
  <c r="D107" i="4"/>
  <c r="F106" i="4"/>
  <c r="G106" i="4" s="1"/>
  <c r="E32" i="4"/>
  <c r="D33" i="4"/>
  <c r="F32" i="4"/>
  <c r="G32" i="4" s="1"/>
  <c r="H33" i="4" s="1"/>
  <c r="F177" i="4"/>
  <c r="G177" i="4" s="1"/>
  <c r="D178" i="4"/>
  <c r="E177" i="4"/>
  <c r="E283" i="4"/>
  <c r="D284" i="4"/>
  <c r="F283" i="4"/>
  <c r="G283" i="4" s="1"/>
  <c r="F107" i="4" l="1"/>
  <c r="G107" i="4" s="1"/>
  <c r="E107" i="4"/>
  <c r="D108" i="4"/>
  <c r="F284" i="4"/>
  <c r="G284" i="4" s="1"/>
  <c r="E284" i="4"/>
  <c r="D285" i="4"/>
  <c r="E33" i="4"/>
  <c r="D34" i="4"/>
  <c r="F33" i="4"/>
  <c r="G33" i="4" s="1"/>
  <c r="H34" i="4" s="1"/>
  <c r="F178" i="4"/>
  <c r="G178" i="4" s="1"/>
  <c r="E178" i="4"/>
  <c r="D179" i="4"/>
  <c r="E108" i="4" l="1"/>
  <c r="D109" i="4"/>
  <c r="F108" i="4"/>
  <c r="G108" i="4" s="1"/>
  <c r="E285" i="4"/>
  <c r="D286" i="4"/>
  <c r="F285" i="4"/>
  <c r="G285" i="4" s="1"/>
  <c r="E179" i="4"/>
  <c r="D180" i="4"/>
  <c r="F179" i="4"/>
  <c r="G179" i="4" s="1"/>
  <c r="F34" i="4"/>
  <c r="G34" i="4" s="1"/>
  <c r="H35" i="4" s="1"/>
  <c r="E34" i="4"/>
  <c r="D35" i="4"/>
  <c r="E109" i="4" l="1"/>
  <c r="F109" i="4"/>
  <c r="G109" i="4" s="1"/>
  <c r="E286" i="4"/>
  <c r="D287" i="4"/>
  <c r="F286" i="4"/>
  <c r="G286" i="4" s="1"/>
  <c r="E35" i="4"/>
  <c r="D36" i="4"/>
  <c r="F35" i="4"/>
  <c r="G35" i="4" s="1"/>
  <c r="H36" i="4" s="1"/>
  <c r="F180" i="4"/>
  <c r="G180" i="4" s="1"/>
  <c r="D181" i="4"/>
  <c r="E180" i="4"/>
  <c r="E36" i="4" l="1"/>
  <c r="D37" i="4"/>
  <c r="F36" i="4"/>
  <c r="G36" i="4" s="1"/>
  <c r="H37" i="4" s="1"/>
  <c r="F181" i="4"/>
  <c r="G181" i="4" s="1"/>
  <c r="D182" i="4"/>
  <c r="E181" i="4"/>
  <c r="E287" i="4"/>
  <c r="D288" i="4"/>
  <c r="F287" i="4"/>
  <c r="G287" i="4" s="1"/>
  <c r="E37" i="4" l="1"/>
  <c r="D38" i="4"/>
  <c r="F37" i="4"/>
  <c r="G37" i="4" s="1"/>
  <c r="H38" i="4" s="1"/>
  <c r="F182" i="4"/>
  <c r="G182" i="4" s="1"/>
  <c r="E182" i="4"/>
  <c r="D183" i="4"/>
  <c r="F288" i="4"/>
  <c r="G288" i="4" s="1"/>
  <c r="E288" i="4"/>
  <c r="D289" i="4"/>
  <c r="E183" i="4" l="1"/>
  <c r="D184" i="4"/>
  <c r="F183" i="4"/>
  <c r="G183" i="4" s="1"/>
  <c r="F38" i="4"/>
  <c r="G38" i="4" s="1"/>
  <c r="H39" i="4" s="1"/>
  <c r="E38" i="4"/>
  <c r="D39" i="4"/>
  <c r="E289" i="4"/>
  <c r="D290" i="4"/>
  <c r="F289" i="4"/>
  <c r="G289" i="4" s="1"/>
  <c r="E39" i="4" l="1"/>
  <c r="D40" i="4"/>
  <c r="F39" i="4"/>
  <c r="G39" i="4" s="1"/>
  <c r="H40" i="4" s="1"/>
  <c r="E184" i="4"/>
  <c r="F184" i="4"/>
  <c r="G184" i="4" s="1"/>
  <c r="D185" i="4"/>
  <c r="E290" i="4"/>
  <c r="D291" i="4"/>
  <c r="F290" i="4"/>
  <c r="G290" i="4" s="1"/>
  <c r="F185" i="4" l="1"/>
  <c r="G185" i="4" s="1"/>
  <c r="E185" i="4"/>
  <c r="D186" i="4"/>
  <c r="E40" i="4"/>
  <c r="D41" i="4"/>
  <c r="F40" i="4"/>
  <c r="G40" i="4" s="1"/>
  <c r="H41" i="4" s="1"/>
  <c r="E291" i="4"/>
  <c r="D292" i="4"/>
  <c r="F291" i="4"/>
  <c r="G291" i="4" s="1"/>
  <c r="F186" i="4" l="1"/>
  <c r="G186" i="4" s="1"/>
  <c r="E186" i="4"/>
  <c r="D187" i="4"/>
  <c r="E41" i="4"/>
  <c r="D42" i="4"/>
  <c r="F41" i="4"/>
  <c r="G41" i="4" s="1"/>
  <c r="H42" i="4" s="1"/>
  <c r="F292" i="4"/>
  <c r="G292" i="4" s="1"/>
  <c r="D293" i="4"/>
  <c r="E292" i="4"/>
  <c r="E187" i="4" l="1"/>
  <c r="D188" i="4"/>
  <c r="F187" i="4"/>
  <c r="G187" i="4" s="1"/>
  <c r="F42" i="4"/>
  <c r="G42" i="4" s="1"/>
  <c r="H43" i="4" s="1"/>
  <c r="D43" i="4"/>
  <c r="E42" i="4"/>
  <c r="E293" i="4"/>
  <c r="D294" i="4"/>
  <c r="F293" i="4"/>
  <c r="G293" i="4" s="1"/>
  <c r="F188" i="4" l="1"/>
  <c r="G188" i="4" s="1"/>
  <c r="D189" i="4"/>
  <c r="E188" i="4"/>
  <c r="E43" i="4"/>
  <c r="D44" i="4"/>
  <c r="F43" i="4"/>
  <c r="G43" i="4" s="1"/>
  <c r="H44" i="4" s="1"/>
  <c r="E294" i="4"/>
  <c r="D295" i="4"/>
  <c r="F294" i="4"/>
  <c r="G294" i="4" s="1"/>
  <c r="F189" i="4" l="1"/>
  <c r="G189" i="4" s="1"/>
  <c r="D190" i="4"/>
  <c r="E189" i="4"/>
  <c r="E44" i="4"/>
  <c r="D45" i="4"/>
  <c r="F44" i="4"/>
  <c r="G44" i="4" s="1"/>
  <c r="H45" i="4" s="1"/>
  <c r="E295" i="4"/>
  <c r="D296" i="4"/>
  <c r="F295" i="4"/>
  <c r="G295" i="4" s="1"/>
  <c r="F190" i="4" l="1"/>
  <c r="G190" i="4" s="1"/>
  <c r="E190" i="4"/>
  <c r="D191" i="4"/>
  <c r="E45" i="4"/>
  <c r="D46" i="4"/>
  <c r="F45" i="4"/>
  <c r="G45" i="4" s="1"/>
  <c r="H46" i="4" s="1"/>
  <c r="F296" i="4"/>
  <c r="G296" i="4" s="1"/>
  <c r="E296" i="4"/>
  <c r="D297" i="4"/>
  <c r="E191" i="4" l="1"/>
  <c r="D192" i="4"/>
  <c r="F191" i="4"/>
  <c r="G191" i="4" s="1"/>
  <c r="E297" i="4"/>
  <c r="D298" i="4"/>
  <c r="F297" i="4"/>
  <c r="G297" i="4" s="1"/>
  <c r="F46" i="4"/>
  <c r="G46" i="4" s="1"/>
  <c r="H47" i="4" s="1"/>
  <c r="D47" i="4"/>
  <c r="E46" i="4"/>
  <c r="D193" i="4" l="1"/>
  <c r="E192" i="4"/>
  <c r="F192" i="4"/>
  <c r="G192" i="4" s="1"/>
  <c r="E298" i="4"/>
  <c r="D299" i="4"/>
  <c r="F298" i="4"/>
  <c r="G298" i="4" s="1"/>
  <c r="E47" i="4"/>
  <c r="D48" i="4"/>
  <c r="F47" i="4"/>
  <c r="G47" i="4" s="1"/>
  <c r="H48" i="4" s="1"/>
  <c r="E299" i="4" l="1"/>
  <c r="D300" i="4"/>
  <c r="F299" i="4"/>
  <c r="G299" i="4" s="1"/>
  <c r="F193" i="4"/>
  <c r="G193" i="4" s="1"/>
  <c r="D194" i="4"/>
  <c r="E193" i="4"/>
  <c r="E48" i="4"/>
  <c r="D49" i="4"/>
  <c r="F48" i="4"/>
  <c r="G48" i="4" s="1"/>
  <c r="H49" i="4" s="1"/>
  <c r="F300" i="4" l="1"/>
  <c r="G300" i="4" s="1"/>
  <c r="E300" i="4"/>
  <c r="D301" i="4"/>
  <c r="E194" i="4"/>
  <c r="D195" i="4"/>
  <c r="F194" i="4"/>
  <c r="G194" i="4" s="1"/>
  <c r="E49" i="4"/>
  <c r="D50" i="4"/>
  <c r="F49" i="4"/>
  <c r="G49" i="4" s="1"/>
  <c r="H50" i="4" s="1"/>
  <c r="E301" i="4" l="1"/>
  <c r="D302" i="4"/>
  <c r="F301" i="4"/>
  <c r="G301" i="4" s="1"/>
  <c r="D196" i="4"/>
  <c r="E195" i="4"/>
  <c r="F195" i="4"/>
  <c r="G195" i="4" s="1"/>
  <c r="F50" i="4"/>
  <c r="G50" i="4" s="1"/>
  <c r="H51" i="4" s="1"/>
  <c r="E50" i="4"/>
  <c r="D51" i="4"/>
  <c r="E302" i="4" l="1"/>
  <c r="D303" i="4"/>
  <c r="F302" i="4"/>
  <c r="G302" i="4" s="1"/>
  <c r="E51" i="4"/>
  <c r="D52" i="4"/>
  <c r="F51" i="4"/>
  <c r="G51" i="4" s="1"/>
  <c r="H52" i="4" s="1"/>
  <c r="D197" i="4"/>
  <c r="E196" i="4"/>
  <c r="F196" i="4"/>
  <c r="G196" i="4" s="1"/>
  <c r="E303" i="4" l="1"/>
  <c r="D304" i="4"/>
  <c r="F303" i="4"/>
  <c r="G303" i="4" s="1"/>
  <c r="F197" i="4"/>
  <c r="G197" i="4" s="1"/>
  <c r="D198" i="4"/>
  <c r="E197" i="4"/>
  <c r="E52" i="4"/>
  <c r="D53" i="4"/>
  <c r="F52" i="4"/>
  <c r="G52" i="4" s="1"/>
  <c r="H53" i="4" s="1"/>
  <c r="F304" i="4" l="1"/>
  <c r="G304" i="4" s="1"/>
  <c r="E304" i="4"/>
  <c r="D305" i="4"/>
  <c r="E198" i="4"/>
  <c r="D199" i="4"/>
  <c r="F198" i="4"/>
  <c r="G198" i="4" s="1"/>
  <c r="E53" i="4"/>
  <c r="D54" i="4"/>
  <c r="F53" i="4"/>
  <c r="G53" i="4" s="1"/>
  <c r="H54" i="4" s="1"/>
  <c r="E305" i="4" l="1"/>
  <c r="D306" i="4"/>
  <c r="F305" i="4"/>
  <c r="G305" i="4" s="1"/>
  <c r="E199" i="4"/>
  <c r="F199" i="4"/>
  <c r="G199" i="4" s="1"/>
  <c r="D200" i="4"/>
  <c r="F54" i="4"/>
  <c r="G54" i="4" s="1"/>
  <c r="H55" i="4" s="1"/>
  <c r="E54" i="4"/>
  <c r="D55" i="4"/>
  <c r="E200" i="4" l="1"/>
  <c r="F200" i="4"/>
  <c r="G200" i="4" s="1"/>
  <c r="D201" i="4"/>
  <c r="E306" i="4"/>
  <c r="D307" i="4"/>
  <c r="F306" i="4"/>
  <c r="G306" i="4" s="1"/>
  <c r="E55" i="4"/>
  <c r="D56" i="4"/>
  <c r="F55" i="4"/>
  <c r="G55" i="4" s="1"/>
  <c r="H56" i="4" s="1"/>
  <c r="F201" i="4" l="1"/>
  <c r="G201" i="4" s="1"/>
  <c r="E201" i="4"/>
  <c r="D202" i="4"/>
  <c r="E307" i="4"/>
  <c r="D308" i="4"/>
  <c r="F307" i="4"/>
  <c r="G307" i="4" s="1"/>
  <c r="E56" i="4"/>
  <c r="D57" i="4"/>
  <c r="F56" i="4"/>
  <c r="G56" i="4" s="1"/>
  <c r="H57" i="4" s="1"/>
  <c r="E202" i="4" l="1"/>
  <c r="D203" i="4"/>
  <c r="F202" i="4"/>
  <c r="G202" i="4" s="1"/>
  <c r="F308" i="4"/>
  <c r="G308" i="4" s="1"/>
  <c r="D309" i="4"/>
  <c r="E308" i="4"/>
  <c r="E57" i="4"/>
  <c r="D58" i="4"/>
  <c r="F57" i="4"/>
  <c r="G57" i="4" s="1"/>
  <c r="H58" i="4" s="1"/>
  <c r="F203" i="4" l="1"/>
  <c r="G203" i="4" s="1"/>
  <c r="D204" i="4"/>
  <c r="E203" i="4"/>
  <c r="E309" i="4"/>
  <c r="D310" i="4"/>
  <c r="F309" i="4"/>
  <c r="G309" i="4" s="1"/>
  <c r="F58" i="4"/>
  <c r="G58" i="4" s="1"/>
  <c r="H59" i="4" s="1"/>
  <c r="D59" i="4"/>
  <c r="E58" i="4"/>
  <c r="F204" i="4" l="1"/>
  <c r="G204" i="4" s="1"/>
  <c r="D205" i="4"/>
  <c r="E204" i="4"/>
  <c r="E310" i="4"/>
  <c r="D311" i="4"/>
  <c r="F310" i="4"/>
  <c r="G310" i="4" s="1"/>
  <c r="E59" i="4"/>
  <c r="D60" i="4"/>
  <c r="F59" i="4"/>
  <c r="G59" i="4" s="1"/>
  <c r="H60" i="4" s="1"/>
  <c r="F205" i="4" l="1"/>
  <c r="G205" i="4" s="1"/>
  <c r="D206" i="4"/>
  <c r="E205" i="4"/>
  <c r="E311" i="4"/>
  <c r="D312" i="4"/>
  <c r="F311" i="4"/>
  <c r="G311" i="4" s="1"/>
  <c r="E60" i="4"/>
  <c r="D61" i="4"/>
  <c r="F60" i="4"/>
  <c r="G60" i="4" s="1"/>
  <c r="H61" i="4" s="1"/>
  <c r="E206" i="4" l="1"/>
  <c r="D207" i="4"/>
  <c r="F206" i="4"/>
  <c r="G206" i="4" s="1"/>
  <c r="F312" i="4"/>
  <c r="G312" i="4" s="1"/>
  <c r="E312" i="4"/>
  <c r="D313" i="4"/>
  <c r="E61" i="4"/>
  <c r="D62" i="4"/>
  <c r="F61" i="4"/>
  <c r="G61" i="4" s="1"/>
  <c r="H62" i="4" s="1"/>
  <c r="E313" i="4" l="1"/>
  <c r="D314" i="4"/>
  <c r="F313" i="4"/>
  <c r="G313" i="4" s="1"/>
  <c r="D208" i="4"/>
  <c r="E207" i="4"/>
  <c r="F207" i="4"/>
  <c r="G207" i="4" s="1"/>
  <c r="F62" i="4"/>
  <c r="G62" i="4" s="1"/>
  <c r="H63" i="4" s="1"/>
  <c r="D63" i="4"/>
  <c r="E62" i="4"/>
  <c r="E314" i="4" l="1"/>
  <c r="D315" i="4"/>
  <c r="F314" i="4"/>
  <c r="G314" i="4" s="1"/>
  <c r="E63" i="4"/>
  <c r="D64" i="4"/>
  <c r="F63" i="4"/>
  <c r="G63" i="4" s="1"/>
  <c r="H64" i="4" s="1"/>
  <c r="D209" i="4"/>
  <c r="E208" i="4"/>
  <c r="F208" i="4"/>
  <c r="G208" i="4" s="1"/>
  <c r="E315" i="4" l="1"/>
  <c r="D316" i="4"/>
  <c r="F315" i="4"/>
  <c r="G315" i="4" s="1"/>
  <c r="F209" i="4"/>
  <c r="G209" i="4" s="1"/>
  <c r="D210" i="4"/>
  <c r="E209" i="4"/>
  <c r="E64" i="4"/>
  <c r="D65" i="4"/>
  <c r="F64" i="4"/>
  <c r="G64" i="4" s="1"/>
  <c r="H65" i="4" s="1"/>
  <c r="F316" i="4" l="1"/>
  <c r="G316" i="4" s="1"/>
  <c r="E316" i="4"/>
  <c r="D317" i="4"/>
  <c r="E210" i="4"/>
  <c r="D211" i="4"/>
  <c r="F210" i="4"/>
  <c r="G210" i="4" s="1"/>
  <c r="E65" i="4"/>
  <c r="D66" i="4"/>
  <c r="F65" i="4"/>
  <c r="G65" i="4" s="1"/>
  <c r="H66" i="4" s="1"/>
  <c r="E317" i="4" l="1"/>
  <c r="D318" i="4"/>
  <c r="F317" i="4"/>
  <c r="G317" i="4" s="1"/>
  <c r="D212" i="4"/>
  <c r="E211" i="4"/>
  <c r="F211" i="4"/>
  <c r="G211" i="4" s="1"/>
  <c r="F66" i="4"/>
  <c r="G66" i="4" s="1"/>
  <c r="H67" i="4" s="1"/>
  <c r="E66" i="4"/>
  <c r="D67" i="4"/>
  <c r="E318" i="4" l="1"/>
  <c r="D319" i="4"/>
  <c r="F318" i="4"/>
  <c r="G318" i="4" s="1"/>
  <c r="E67" i="4"/>
  <c r="D68" i="4"/>
  <c r="F67" i="4"/>
  <c r="G67" i="4" s="1"/>
  <c r="H68" i="4" s="1"/>
  <c r="D213" i="4"/>
  <c r="E212" i="4"/>
  <c r="F212" i="4"/>
  <c r="G212" i="4" s="1"/>
  <c r="E319" i="4" l="1"/>
  <c r="D320" i="4"/>
  <c r="F319" i="4"/>
  <c r="G319" i="4" s="1"/>
  <c r="F213" i="4"/>
  <c r="G213" i="4" s="1"/>
  <c r="D214" i="4"/>
  <c r="E213" i="4"/>
  <c r="E68" i="4"/>
  <c r="D69" i="4"/>
  <c r="F68" i="4"/>
  <c r="G68" i="4" s="1"/>
  <c r="H69" i="4" s="1"/>
  <c r="F320" i="4" l="1"/>
  <c r="G320" i="4" s="1"/>
  <c r="E320" i="4"/>
  <c r="D321" i="4"/>
  <c r="E214" i="4"/>
  <c r="D215" i="4"/>
  <c r="F214" i="4"/>
  <c r="G214" i="4" s="1"/>
  <c r="E69" i="4"/>
  <c r="D70" i="4"/>
  <c r="F69" i="4"/>
  <c r="G69" i="4" s="1"/>
  <c r="H70" i="4" s="1"/>
  <c r="E321" i="4" l="1"/>
  <c r="D322" i="4"/>
  <c r="F321" i="4"/>
  <c r="G321" i="4" s="1"/>
  <c r="E215" i="4"/>
  <c r="F215" i="4"/>
  <c r="G215" i="4" s="1"/>
  <c r="D216" i="4"/>
  <c r="F70" i="4"/>
  <c r="G70" i="4" s="1"/>
  <c r="H71" i="4" s="1"/>
  <c r="E70" i="4"/>
  <c r="D71" i="4"/>
  <c r="E216" i="4" l="1"/>
  <c r="F216" i="4"/>
  <c r="G216" i="4" s="1"/>
  <c r="D217" i="4"/>
  <c r="E322" i="4"/>
  <c r="D323" i="4"/>
  <c r="F322" i="4"/>
  <c r="G322" i="4" s="1"/>
  <c r="E71" i="4"/>
  <c r="D72" i="4"/>
  <c r="F71" i="4"/>
  <c r="G71" i="4" s="1"/>
  <c r="H72" i="4" s="1"/>
  <c r="F217" i="4" l="1"/>
  <c r="G217" i="4" s="1"/>
  <c r="E217" i="4"/>
  <c r="D218" i="4"/>
  <c r="E323" i="4"/>
  <c r="D324" i="4"/>
  <c r="F323" i="4"/>
  <c r="G323" i="4" s="1"/>
  <c r="E72" i="4"/>
  <c r="D73" i="4"/>
  <c r="F72" i="4"/>
  <c r="G72" i="4" s="1"/>
  <c r="H73" i="4" s="1"/>
  <c r="E218" i="4" l="1"/>
  <c r="D219" i="4"/>
  <c r="F218" i="4"/>
  <c r="G218" i="4" s="1"/>
  <c r="F324" i="4"/>
  <c r="G324" i="4" s="1"/>
  <c r="D325" i="4"/>
  <c r="E324" i="4"/>
  <c r="E73" i="4"/>
  <c r="D74" i="4"/>
  <c r="F73" i="4"/>
  <c r="G73" i="4" s="1"/>
  <c r="H74" i="4" s="1"/>
  <c r="F219" i="4" l="1"/>
  <c r="G219" i="4" s="1"/>
  <c r="D220" i="4"/>
  <c r="E219" i="4"/>
  <c r="E325" i="4"/>
  <c r="D326" i="4"/>
  <c r="F325" i="4"/>
  <c r="G325" i="4" s="1"/>
  <c r="F74" i="4"/>
  <c r="G74" i="4" s="1"/>
  <c r="H75" i="4" s="1"/>
  <c r="D75" i="4"/>
  <c r="E74" i="4"/>
  <c r="F220" i="4" l="1"/>
  <c r="G220" i="4" s="1"/>
  <c r="D221" i="4"/>
  <c r="E220" i="4"/>
  <c r="E326" i="4"/>
  <c r="D327" i="4"/>
  <c r="F326" i="4"/>
  <c r="G326" i="4" s="1"/>
  <c r="E75" i="4"/>
  <c r="F75" i="4"/>
  <c r="G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F221" i="4" l="1"/>
  <c r="G221" i="4" s="1"/>
  <c r="H222" i="4" s="1"/>
  <c r="D222" i="4"/>
  <c r="E221" i="4"/>
  <c r="E327" i="4"/>
  <c r="D328" i="4"/>
  <c r="F327" i="4"/>
  <c r="G327" i="4" s="1"/>
  <c r="E222" i="4" l="1"/>
  <c r="D223" i="4"/>
  <c r="F222" i="4"/>
  <c r="G222" i="4" s="1"/>
  <c r="H223" i="4" s="1"/>
  <c r="F328" i="4"/>
  <c r="G328" i="4" s="1"/>
  <c r="E328" i="4"/>
  <c r="D329" i="4"/>
  <c r="E329" i="4" l="1"/>
  <c r="D330" i="4"/>
  <c r="F329" i="4"/>
  <c r="G329" i="4" s="1"/>
  <c r="D224" i="4"/>
  <c r="E223" i="4"/>
  <c r="F223" i="4"/>
  <c r="G223" i="4" s="1"/>
  <c r="H224" i="4" s="1"/>
  <c r="E330" i="4" l="1"/>
  <c r="D331" i="4"/>
  <c r="F330" i="4"/>
  <c r="G330" i="4" s="1"/>
  <c r="D225" i="4"/>
  <c r="E224" i="4"/>
  <c r="F224" i="4"/>
  <c r="G224" i="4" s="1"/>
  <c r="H225" i="4" s="1"/>
  <c r="E331" i="4" l="1"/>
  <c r="D332" i="4"/>
  <c r="F331" i="4"/>
  <c r="G331" i="4" s="1"/>
  <c r="F225" i="4"/>
  <c r="G225" i="4" s="1"/>
  <c r="H226" i="4" s="1"/>
  <c r="D226" i="4"/>
  <c r="E225" i="4"/>
  <c r="F332" i="4" l="1"/>
  <c r="G332" i="4" s="1"/>
  <c r="E332" i="4"/>
  <c r="D333" i="4"/>
  <c r="E226" i="4"/>
  <c r="D227" i="4"/>
  <c r="F226" i="4"/>
  <c r="G226" i="4" s="1"/>
  <c r="H227" i="4" s="1"/>
  <c r="E333" i="4" l="1"/>
  <c r="D334" i="4"/>
  <c r="F333" i="4"/>
  <c r="G333" i="4" s="1"/>
  <c r="D228" i="4"/>
  <c r="E227" i="4"/>
  <c r="F227" i="4"/>
  <c r="G227" i="4" s="1"/>
  <c r="H228" i="4" s="1"/>
  <c r="E334" i="4" l="1"/>
  <c r="D335" i="4"/>
  <c r="F334" i="4"/>
  <c r="G334" i="4" s="1"/>
  <c r="D229" i="4"/>
  <c r="E228" i="4"/>
  <c r="F228" i="4"/>
  <c r="G228" i="4" s="1"/>
  <c r="H229" i="4" s="1"/>
  <c r="E335" i="4" l="1"/>
  <c r="D336" i="4"/>
  <c r="F335" i="4"/>
  <c r="G335" i="4" s="1"/>
  <c r="F229" i="4"/>
  <c r="G229" i="4" s="1"/>
  <c r="H230" i="4" s="1"/>
  <c r="D230" i="4"/>
  <c r="E229" i="4"/>
  <c r="F336" i="4" l="1"/>
  <c r="G336" i="4" s="1"/>
  <c r="E336" i="4"/>
  <c r="D337" i="4"/>
  <c r="E230" i="4"/>
  <c r="D231" i="4"/>
  <c r="F230" i="4"/>
  <c r="G230" i="4" s="1"/>
  <c r="H231" i="4" s="1"/>
  <c r="E337" i="4" l="1"/>
  <c r="D338" i="4"/>
  <c r="F337" i="4"/>
  <c r="G337" i="4" s="1"/>
  <c r="E231" i="4"/>
  <c r="F231" i="4"/>
  <c r="G231" i="4" s="1"/>
  <c r="H232" i="4" s="1"/>
  <c r="D232" i="4"/>
  <c r="E232" i="4" l="1"/>
  <c r="F232" i="4"/>
  <c r="G232" i="4" s="1"/>
  <c r="H233" i="4" s="1"/>
  <c r="D233" i="4"/>
  <c r="E338" i="4"/>
  <c r="D339" i="4"/>
  <c r="F338" i="4"/>
  <c r="G338" i="4" s="1"/>
  <c r="F233" i="4" l="1"/>
  <c r="G233" i="4" s="1"/>
  <c r="H234" i="4" s="1"/>
  <c r="E233" i="4"/>
  <c r="D234" i="4"/>
  <c r="E339" i="4"/>
  <c r="D340" i="4"/>
  <c r="F339" i="4"/>
  <c r="G339" i="4" s="1"/>
  <c r="E234" i="4" l="1"/>
  <c r="D235" i="4"/>
  <c r="F234" i="4"/>
  <c r="G234" i="4" s="1"/>
  <c r="H235" i="4" s="1"/>
  <c r="F340" i="4"/>
  <c r="G340" i="4" s="1"/>
  <c r="D341" i="4"/>
  <c r="E340" i="4"/>
  <c r="F235" i="4" l="1"/>
  <c r="G235" i="4" s="1"/>
  <c r="H236" i="4" s="1"/>
  <c r="E235" i="4"/>
  <c r="D236" i="4"/>
  <c r="E341" i="4"/>
  <c r="D342" i="4"/>
  <c r="F341" i="4"/>
  <c r="G341" i="4" s="1"/>
  <c r="E236" i="4" l="1"/>
  <c r="D237" i="4"/>
  <c r="F236" i="4"/>
  <c r="G236" i="4" s="1"/>
  <c r="H237" i="4" s="1"/>
  <c r="E342" i="4"/>
  <c r="D343" i="4"/>
  <c r="F342" i="4"/>
  <c r="G342" i="4" s="1"/>
  <c r="E237" i="4" l="1"/>
  <c r="D238" i="4"/>
  <c r="F237" i="4"/>
  <c r="G237" i="4" s="1"/>
  <c r="H238" i="4" s="1"/>
  <c r="E343" i="4"/>
  <c r="D344" i="4"/>
  <c r="F343" i="4"/>
  <c r="G343" i="4" s="1"/>
  <c r="E238" i="4" l="1"/>
  <c r="D239" i="4"/>
  <c r="F238" i="4"/>
  <c r="G238" i="4" s="1"/>
  <c r="H239" i="4" s="1"/>
  <c r="F344" i="4"/>
  <c r="G344" i="4" s="1"/>
  <c r="E344" i="4"/>
  <c r="D345" i="4"/>
  <c r="E345" i="4" l="1"/>
  <c r="D346" i="4"/>
  <c r="F345" i="4"/>
  <c r="G345" i="4" s="1"/>
  <c r="F239" i="4"/>
  <c r="G239" i="4" s="1"/>
  <c r="H240" i="4" s="1"/>
  <c r="E239" i="4"/>
  <c r="D240" i="4"/>
  <c r="E240" i="4" l="1"/>
  <c r="D241" i="4"/>
  <c r="F240" i="4"/>
  <c r="G240" i="4" s="1"/>
  <c r="H241" i="4" s="1"/>
  <c r="E346" i="4"/>
  <c r="D347" i="4"/>
  <c r="F346" i="4"/>
  <c r="G346" i="4" s="1"/>
  <c r="E241" i="4" l="1"/>
  <c r="D242" i="4"/>
  <c r="F241" i="4"/>
  <c r="G241" i="4" s="1"/>
  <c r="H242" i="4" s="1"/>
  <c r="E347" i="4"/>
  <c r="D348" i="4"/>
  <c r="F347" i="4"/>
  <c r="G347" i="4" s="1"/>
  <c r="E242" i="4" l="1"/>
  <c r="D243" i="4"/>
  <c r="F242" i="4"/>
  <c r="G242" i="4" s="1"/>
  <c r="H243" i="4" s="1"/>
  <c r="F348" i="4"/>
  <c r="G348" i="4" s="1"/>
  <c r="E348" i="4"/>
  <c r="D349" i="4"/>
  <c r="F243" i="4" l="1"/>
  <c r="G243" i="4" s="1"/>
  <c r="H244" i="4" s="1"/>
  <c r="D244" i="4"/>
  <c r="E243" i="4"/>
  <c r="E349" i="4"/>
  <c r="D350" i="4"/>
  <c r="F349" i="4"/>
  <c r="G349" i="4" s="1"/>
  <c r="E244" i="4" l="1"/>
  <c r="D245" i="4"/>
  <c r="F244" i="4"/>
  <c r="G244" i="4" s="1"/>
  <c r="H245" i="4" s="1"/>
  <c r="E350" i="4"/>
  <c r="D351" i="4"/>
  <c r="F350" i="4"/>
  <c r="G350" i="4" s="1"/>
  <c r="E245" i="4" l="1"/>
  <c r="D246" i="4"/>
  <c r="F245" i="4"/>
  <c r="G245" i="4" s="1"/>
  <c r="H246" i="4" s="1"/>
  <c r="E351" i="4"/>
  <c r="D352" i="4"/>
  <c r="F351" i="4"/>
  <c r="G351" i="4" s="1"/>
  <c r="E246" i="4" l="1"/>
  <c r="D247" i="4"/>
  <c r="F246" i="4"/>
  <c r="G246" i="4" s="1"/>
  <c r="H247" i="4" s="1"/>
  <c r="F352" i="4"/>
  <c r="G352" i="4" s="1"/>
  <c r="E352" i="4"/>
  <c r="D353" i="4"/>
  <c r="F247" i="4" l="1"/>
  <c r="G247" i="4" s="1"/>
  <c r="H248" i="4" s="1"/>
  <c r="E247" i="4"/>
  <c r="D248" i="4"/>
  <c r="E353" i="4"/>
  <c r="D354" i="4"/>
  <c r="F353" i="4"/>
  <c r="G353" i="4" s="1"/>
  <c r="E248" i="4" l="1"/>
  <c r="D249" i="4"/>
  <c r="F248" i="4"/>
  <c r="G248" i="4" s="1"/>
  <c r="H249" i="4" s="1"/>
  <c r="E354" i="4"/>
  <c r="D355" i="4"/>
  <c r="F354" i="4"/>
  <c r="G354" i="4" s="1"/>
  <c r="E249" i="4" l="1"/>
  <c r="D250" i="4"/>
  <c r="F249" i="4"/>
  <c r="G249" i="4" s="1"/>
  <c r="H250" i="4" s="1"/>
  <c r="E355" i="4"/>
  <c r="D356" i="4"/>
  <c r="F355" i="4"/>
  <c r="G355" i="4" s="1"/>
  <c r="E250" i="4" l="1"/>
  <c r="D251" i="4"/>
  <c r="F250" i="4"/>
  <c r="G250" i="4" s="1"/>
  <c r="H251" i="4" s="1"/>
  <c r="F356" i="4"/>
  <c r="G356" i="4" s="1"/>
  <c r="D357" i="4"/>
  <c r="E356" i="4"/>
  <c r="F251" i="4" l="1"/>
  <c r="G251" i="4" s="1"/>
  <c r="H252" i="4" s="1"/>
  <c r="E251" i="4"/>
  <c r="D252" i="4"/>
  <c r="E357" i="4"/>
  <c r="D358" i="4"/>
  <c r="F357" i="4"/>
  <c r="G357" i="4" s="1"/>
  <c r="E252" i="4" l="1"/>
  <c r="D253" i="4"/>
  <c r="F252" i="4"/>
  <c r="G252" i="4" s="1"/>
  <c r="H253" i="4" s="1"/>
  <c r="E358" i="4"/>
  <c r="D359" i="4"/>
  <c r="F358" i="4"/>
  <c r="G358" i="4" s="1"/>
  <c r="E253" i="4" l="1"/>
  <c r="F253" i="4"/>
  <c r="G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H305" i="4" s="1"/>
  <c r="H306" i="4" s="1"/>
  <c r="H307" i="4" s="1"/>
  <c r="H308" i="4" s="1"/>
  <c r="H309" i="4" s="1"/>
  <c r="H310" i="4" s="1"/>
  <c r="H311" i="4" s="1"/>
  <c r="H312" i="4" s="1"/>
  <c r="H313" i="4" s="1"/>
  <c r="H314" i="4" s="1"/>
  <c r="H315" i="4" s="1"/>
  <c r="H316" i="4" s="1"/>
  <c r="H317" i="4" s="1"/>
  <c r="H318" i="4" s="1"/>
  <c r="H319" i="4" s="1"/>
  <c r="H320" i="4" s="1"/>
  <c r="H321" i="4" s="1"/>
  <c r="H322" i="4" s="1"/>
  <c r="H323" i="4" s="1"/>
  <c r="H324" i="4" s="1"/>
  <c r="H325" i="4" s="1"/>
  <c r="H326" i="4" s="1"/>
  <c r="H327" i="4" s="1"/>
  <c r="H328" i="4" s="1"/>
  <c r="H329" i="4" s="1"/>
  <c r="H330" i="4" s="1"/>
  <c r="H331" i="4" s="1"/>
  <c r="H332" i="4" s="1"/>
  <c r="H333" i="4" s="1"/>
  <c r="H334" i="4" s="1"/>
  <c r="H335" i="4" s="1"/>
  <c r="H336" i="4" s="1"/>
  <c r="H337" i="4" s="1"/>
  <c r="H338" i="4" s="1"/>
  <c r="H339" i="4" s="1"/>
  <c r="H340" i="4" s="1"/>
  <c r="H341" i="4" s="1"/>
  <c r="H342" i="4" s="1"/>
  <c r="H343" i="4" s="1"/>
  <c r="H344" i="4" s="1"/>
  <c r="H345" i="4" s="1"/>
  <c r="H346" i="4" s="1"/>
  <c r="H347" i="4" s="1"/>
  <c r="H348" i="4" s="1"/>
  <c r="H349" i="4" s="1"/>
  <c r="H350" i="4" s="1"/>
  <c r="H351" i="4" s="1"/>
  <c r="H352" i="4" s="1"/>
  <c r="H353" i="4" s="1"/>
  <c r="H354" i="4" s="1"/>
  <c r="H355" i="4" s="1"/>
  <c r="H356" i="4" s="1"/>
  <c r="H357" i="4" s="1"/>
  <c r="H358" i="4" s="1"/>
  <c r="H359" i="4" s="1"/>
  <c r="H360" i="4" s="1"/>
  <c r="E359" i="4"/>
  <c r="D360" i="4"/>
  <c r="F359" i="4"/>
  <c r="G359" i="4" s="1"/>
  <c r="F360" i="4" l="1"/>
  <c r="G360" i="4" s="1"/>
  <c r="H361" i="4" s="1"/>
  <c r="E360" i="4"/>
  <c r="D361" i="4"/>
  <c r="E361" i="4" l="1"/>
  <c r="D362" i="4"/>
  <c r="F361" i="4"/>
  <c r="G361" i="4" s="1"/>
  <c r="H362" i="4" s="1"/>
  <c r="E362" i="4" l="1"/>
  <c r="D363" i="4"/>
  <c r="F362" i="4"/>
  <c r="G362" i="4" s="1"/>
  <c r="H363" i="4" s="1"/>
  <c r="E363" i="4" l="1"/>
  <c r="D364" i="4"/>
  <c r="F363" i="4"/>
  <c r="G363" i="4" s="1"/>
  <c r="H364" i="4" s="1"/>
  <c r="F364" i="4" l="1"/>
  <c r="G364" i="4" s="1"/>
  <c r="H365" i="4" s="1"/>
  <c r="E364" i="4"/>
  <c r="D365" i="4"/>
  <c r="E365" i="4" l="1"/>
  <c r="D366" i="4"/>
  <c r="F365" i="4"/>
  <c r="G365" i="4" s="1"/>
  <c r="H366" i="4" s="1"/>
  <c r="E366" i="4" l="1"/>
  <c r="D367" i="4"/>
  <c r="F366" i="4"/>
  <c r="G366" i="4" s="1"/>
  <c r="H367" i="4" s="1"/>
  <c r="E367" i="4" l="1"/>
  <c r="D368" i="4"/>
  <c r="F367" i="4"/>
  <c r="G367" i="4" s="1"/>
  <c r="H368" i="4" s="1"/>
  <c r="F368" i="4" l="1"/>
  <c r="G368" i="4" s="1"/>
  <c r="H369" i="4" s="1"/>
  <c r="E368" i="4"/>
  <c r="D369" i="4"/>
  <c r="E369" i="4" l="1"/>
  <c r="D370" i="4"/>
  <c r="F369" i="4"/>
  <c r="G369" i="4" s="1"/>
  <c r="H370" i="4" s="1"/>
  <c r="E370" i="4" l="1"/>
  <c r="D371" i="4"/>
  <c r="F370" i="4"/>
  <c r="G370" i="4" s="1"/>
  <c r="H371" i="4" s="1"/>
  <c r="E371" i="4" l="1"/>
  <c r="D372" i="4"/>
  <c r="F371" i="4"/>
  <c r="G371" i="4" s="1"/>
  <c r="H372" i="4" s="1"/>
  <c r="F372" i="4" l="1"/>
  <c r="G372" i="4" s="1"/>
  <c r="H373" i="4" s="1"/>
  <c r="D373" i="4"/>
  <c r="E372" i="4"/>
  <c r="E373" i="4" l="1"/>
  <c r="D374" i="4"/>
  <c r="F373" i="4"/>
  <c r="G373" i="4" s="1"/>
  <c r="H374" i="4" s="1"/>
  <c r="E374" i="4" l="1"/>
  <c r="D375" i="4"/>
  <c r="F374" i="4"/>
  <c r="G374" i="4" s="1"/>
  <c r="H375" i="4" s="1"/>
  <c r="E375" i="4" l="1"/>
  <c r="D376" i="4"/>
  <c r="F375" i="4"/>
  <c r="G375" i="4" s="1"/>
  <c r="H376" i="4" s="1"/>
  <c r="F376" i="4" l="1"/>
  <c r="G376" i="4" s="1"/>
  <c r="H377" i="4" s="1"/>
  <c r="E376" i="4"/>
  <c r="D377" i="4"/>
  <c r="E377" i="4" l="1"/>
  <c r="D378" i="4"/>
  <c r="F377" i="4"/>
  <c r="G377" i="4" s="1"/>
  <c r="H378" i="4" s="1"/>
  <c r="E378" i="4" l="1"/>
  <c r="D379" i="4"/>
  <c r="F378" i="4"/>
  <c r="G378" i="4" s="1"/>
  <c r="H379" i="4" s="1"/>
  <c r="E379" i="4" l="1"/>
  <c r="D380" i="4"/>
  <c r="F379" i="4"/>
  <c r="G379" i="4" s="1"/>
  <c r="H380" i="4" s="1"/>
  <c r="F380" i="4" l="1"/>
  <c r="G380" i="4" s="1"/>
  <c r="H381" i="4" s="1"/>
  <c r="E380" i="4"/>
  <c r="D381" i="4"/>
  <c r="E381" i="4" l="1"/>
  <c r="D382" i="4"/>
  <c r="F381" i="4"/>
  <c r="G381" i="4" s="1"/>
  <c r="H382" i="4" s="1"/>
  <c r="E382" i="4" l="1"/>
  <c r="D383" i="4"/>
  <c r="F382" i="4"/>
  <c r="G382" i="4" s="1"/>
  <c r="H383" i="4" s="1"/>
  <c r="E383" i="4" l="1"/>
  <c r="D384" i="4"/>
  <c r="F383" i="4"/>
  <c r="G383" i="4" s="1"/>
  <c r="H384" i="4" s="1"/>
  <c r="F384" i="4" l="1"/>
  <c r="G384" i="4" s="1"/>
  <c r="H385" i="4" s="1"/>
  <c r="E384" i="4"/>
  <c r="D385" i="4"/>
  <c r="E385" i="4" l="1"/>
  <c r="D386" i="4"/>
  <c r="F385" i="4"/>
  <c r="G385" i="4" s="1"/>
  <c r="H386" i="4" s="1"/>
  <c r="E386" i="4" l="1"/>
  <c r="D387" i="4"/>
  <c r="F386" i="4"/>
  <c r="G386" i="4" s="1"/>
  <c r="H387" i="4" s="1"/>
  <c r="E387" i="4" l="1"/>
  <c r="D388" i="4"/>
  <c r="F387" i="4"/>
  <c r="G387" i="4" s="1"/>
  <c r="H388" i="4" s="1"/>
  <c r="F388" i="4" l="1"/>
  <c r="G388" i="4" s="1"/>
  <c r="H389" i="4" s="1"/>
  <c r="D389" i="4"/>
  <c r="E388" i="4"/>
  <c r="E389" i="4" l="1"/>
  <c r="D390" i="4"/>
  <c r="F389" i="4"/>
  <c r="G389" i="4" s="1"/>
  <c r="H390" i="4" s="1"/>
  <c r="E390" i="4" l="1"/>
  <c r="D391" i="4"/>
  <c r="F390" i="4"/>
  <c r="G390" i="4" s="1"/>
  <c r="H391" i="4" s="1"/>
  <c r="E391" i="4" l="1"/>
  <c r="D392" i="4"/>
  <c r="F391" i="4"/>
  <c r="G391" i="4" s="1"/>
  <c r="H392" i="4" s="1"/>
  <c r="F392" i="4" l="1"/>
  <c r="G392" i="4" s="1"/>
  <c r="H393" i="4" s="1"/>
  <c r="E392" i="4"/>
  <c r="D393" i="4"/>
  <c r="E393" i="4" l="1"/>
  <c r="D394" i="4"/>
  <c r="F393" i="4"/>
  <c r="G393" i="4" s="1"/>
  <c r="H394" i="4" s="1"/>
  <c r="E394" i="4" l="1"/>
  <c r="D395" i="4"/>
  <c r="F394" i="4"/>
  <c r="G394" i="4" s="1"/>
  <c r="H395" i="4" s="1"/>
  <c r="E395" i="4" l="1"/>
  <c r="D396" i="4"/>
  <c r="F395" i="4"/>
  <c r="G395" i="4" s="1"/>
  <c r="H396" i="4" s="1"/>
  <c r="F396" i="4" l="1"/>
  <c r="G396" i="4" s="1"/>
  <c r="H397" i="4" s="1"/>
  <c r="E396" i="4"/>
  <c r="D397" i="4"/>
  <c r="E397" i="4" l="1"/>
  <c r="D398" i="4"/>
  <c r="F397" i="4"/>
  <c r="G397" i="4" s="1"/>
  <c r="H398" i="4" s="1"/>
  <c r="E398" i="4" l="1"/>
  <c r="D399" i="4"/>
  <c r="F398" i="4"/>
  <c r="G398" i="4" s="1"/>
  <c r="H399" i="4" s="1"/>
  <c r="E399" i="4" l="1"/>
  <c r="D400" i="4"/>
  <c r="F399" i="4"/>
  <c r="G399" i="4" s="1"/>
  <c r="H400" i="4" s="1"/>
  <c r="F400" i="4" l="1"/>
  <c r="G400" i="4" s="1"/>
  <c r="H401" i="4" s="1"/>
  <c r="E400" i="4"/>
  <c r="D401" i="4"/>
  <c r="E401" i="4" l="1"/>
  <c r="D402" i="4"/>
  <c r="F401" i="4"/>
  <c r="G401" i="4" s="1"/>
  <c r="H402" i="4" s="1"/>
  <c r="E402" i="4" l="1"/>
  <c r="D403" i="4"/>
  <c r="F402" i="4"/>
  <c r="G402" i="4" s="1"/>
  <c r="H403" i="4" s="1"/>
  <c r="E403" i="4" l="1"/>
  <c r="D404" i="4"/>
  <c r="F403" i="4"/>
  <c r="G403" i="4" s="1"/>
  <c r="H404" i="4" s="1"/>
  <c r="F404" i="4" l="1"/>
  <c r="G404" i="4" s="1"/>
  <c r="H405" i="4" s="1"/>
  <c r="D405" i="4"/>
  <c r="E404" i="4"/>
  <c r="E405" i="4" l="1"/>
  <c r="D406" i="4"/>
  <c r="F405" i="4"/>
  <c r="G405" i="4" s="1"/>
  <c r="H406" i="4" s="1"/>
  <c r="E406" i="4" l="1"/>
  <c r="D407" i="4"/>
  <c r="F406" i="4"/>
  <c r="G406" i="4" s="1"/>
  <c r="H407" i="4" s="1"/>
  <c r="E407" i="4" l="1"/>
  <c r="D408" i="4"/>
  <c r="F407" i="4"/>
  <c r="G407" i="4" s="1"/>
  <c r="H408" i="4" s="1"/>
  <c r="F408" i="4" l="1"/>
  <c r="G408" i="4" s="1"/>
  <c r="H409" i="4" s="1"/>
  <c r="E408" i="4"/>
  <c r="D409" i="4"/>
  <c r="E409" i="4" l="1"/>
  <c r="D410" i="4"/>
  <c r="F409" i="4"/>
  <c r="G409" i="4" s="1"/>
  <c r="H410" i="4" s="1"/>
  <c r="E410" i="4" l="1"/>
  <c r="D411" i="4"/>
  <c r="F410" i="4"/>
  <c r="G410" i="4" s="1"/>
  <c r="H411" i="4" s="1"/>
  <c r="E411" i="4" l="1"/>
  <c r="D412" i="4"/>
  <c r="F411" i="4"/>
  <c r="G411" i="4" s="1"/>
  <c r="H412" i="4" s="1"/>
  <c r="F412" i="4" l="1"/>
  <c r="G412" i="4" s="1"/>
  <c r="H413" i="4" s="1"/>
  <c r="E412" i="4"/>
  <c r="D413" i="4"/>
  <c r="E413" i="4" l="1"/>
  <c r="D414" i="4"/>
  <c r="F413" i="4"/>
  <c r="G413" i="4" s="1"/>
  <c r="H414" i="4" s="1"/>
  <c r="E414" i="4" l="1"/>
  <c r="D415" i="4"/>
  <c r="F414" i="4"/>
  <c r="G414" i="4" s="1"/>
  <c r="H415" i="4" s="1"/>
  <c r="E415" i="4" l="1"/>
  <c r="D416" i="4"/>
  <c r="F415" i="4"/>
  <c r="G415" i="4" s="1"/>
  <c r="H416" i="4" s="1"/>
  <c r="F416" i="4" l="1"/>
  <c r="G416" i="4" s="1"/>
  <c r="H417" i="4" s="1"/>
  <c r="E416" i="4"/>
  <c r="D417" i="4"/>
  <c r="E417" i="4" l="1"/>
  <c r="D418" i="4"/>
  <c r="F417" i="4"/>
  <c r="G417" i="4" s="1"/>
  <c r="H418" i="4" s="1"/>
  <c r="E418" i="4" l="1"/>
  <c r="D419" i="4"/>
  <c r="F418" i="4"/>
  <c r="G418" i="4" s="1"/>
  <c r="H419" i="4" s="1"/>
  <c r="E419" i="4" l="1"/>
  <c r="D420" i="4"/>
  <c r="F419" i="4"/>
  <c r="G419" i="4" s="1"/>
  <c r="H420" i="4" s="1"/>
  <c r="F420" i="4" l="1"/>
  <c r="G420" i="4" s="1"/>
  <c r="H421" i="4" s="1"/>
  <c r="D421" i="4"/>
  <c r="E420" i="4"/>
  <c r="E421" i="4" l="1"/>
  <c r="D422" i="4"/>
  <c r="F421" i="4"/>
  <c r="G421" i="4" s="1"/>
  <c r="H422" i="4" s="1"/>
  <c r="E422" i="4" l="1"/>
  <c r="D423" i="4"/>
  <c r="F422" i="4"/>
  <c r="G422" i="4" s="1"/>
  <c r="H423" i="4" s="1"/>
  <c r="E423" i="4" l="1"/>
  <c r="D424" i="4"/>
  <c r="F423" i="4"/>
  <c r="G423" i="4" s="1"/>
  <c r="H424" i="4" s="1"/>
  <c r="F424" i="4" l="1"/>
  <c r="G424" i="4" s="1"/>
  <c r="H425" i="4" s="1"/>
  <c r="E424" i="4"/>
  <c r="D425" i="4"/>
  <c r="E425" i="4" l="1"/>
  <c r="D426" i="4"/>
  <c r="F425" i="4"/>
  <c r="G425" i="4" s="1"/>
  <c r="H426" i="4" s="1"/>
  <c r="E426" i="4" l="1"/>
  <c r="D427" i="4"/>
  <c r="F426" i="4"/>
  <c r="G426" i="4" s="1"/>
  <c r="H427" i="4" s="1"/>
  <c r="E427" i="4" l="1"/>
  <c r="D428" i="4"/>
  <c r="F427" i="4"/>
  <c r="G427" i="4" s="1"/>
  <c r="H428" i="4" s="1"/>
  <c r="F428" i="4" l="1"/>
  <c r="G428" i="4" s="1"/>
  <c r="H429" i="4" s="1"/>
  <c r="E428" i="4"/>
  <c r="D429" i="4"/>
  <c r="E429" i="4" l="1"/>
  <c r="D430" i="4"/>
  <c r="F429" i="4"/>
  <c r="G429" i="4" s="1"/>
  <c r="H430" i="4" s="1"/>
  <c r="E430" i="4" l="1"/>
  <c r="D431" i="4"/>
  <c r="F430" i="4"/>
  <c r="G430" i="4" s="1"/>
  <c r="H431" i="4" s="1"/>
  <c r="E431" i="4" l="1"/>
  <c r="D432" i="4"/>
  <c r="F431" i="4"/>
  <c r="G431" i="4" s="1"/>
  <c r="H432" i="4" s="1"/>
  <c r="F432" i="4" l="1"/>
  <c r="G432" i="4" s="1"/>
  <c r="H433" i="4" s="1"/>
  <c r="E432" i="4"/>
  <c r="D433" i="4"/>
  <c r="E433" i="4" l="1"/>
  <c r="D434" i="4"/>
  <c r="F433" i="4"/>
  <c r="G433" i="4" s="1"/>
  <c r="H434" i="4" s="1"/>
  <c r="E434" i="4" l="1"/>
  <c r="D435" i="4"/>
  <c r="F434" i="4"/>
  <c r="G434" i="4" s="1"/>
  <c r="H435" i="4" s="1"/>
  <c r="E435" i="4" l="1"/>
  <c r="D436" i="4"/>
  <c r="F435" i="4"/>
  <c r="G435" i="4" s="1"/>
  <c r="H436" i="4" s="1"/>
  <c r="F436" i="4" l="1"/>
  <c r="G436" i="4" s="1"/>
  <c r="H437" i="4" s="1"/>
  <c r="D437" i="4"/>
  <c r="E436" i="4"/>
  <c r="E437" i="4" l="1"/>
  <c r="D438" i="4"/>
  <c r="F437" i="4"/>
  <c r="G437" i="4" s="1"/>
  <c r="H438" i="4" s="1"/>
  <c r="E438" i="4" l="1"/>
  <c r="D439" i="4"/>
  <c r="F438" i="4"/>
  <c r="G438" i="4" s="1"/>
  <c r="H439" i="4" s="1"/>
  <c r="E439" i="4" l="1"/>
  <c r="D440" i="4"/>
  <c r="F439" i="4"/>
  <c r="G439" i="4" s="1"/>
  <c r="H440" i="4" s="1"/>
  <c r="F440" i="4" l="1"/>
  <c r="G440" i="4" s="1"/>
  <c r="H441" i="4" s="1"/>
  <c r="E440" i="4"/>
  <c r="D441" i="4"/>
  <c r="E441" i="4" l="1"/>
  <c r="D442" i="4"/>
  <c r="F441" i="4"/>
  <c r="G441" i="4" s="1"/>
  <c r="H442" i="4" s="1"/>
  <c r="F442" i="4" l="1"/>
  <c r="G442" i="4" s="1"/>
  <c r="H443" i="4" s="1"/>
  <c r="D443" i="4"/>
  <c r="E442" i="4"/>
  <c r="E443" i="4" l="1"/>
  <c r="D444" i="4"/>
  <c r="F443" i="4"/>
  <c r="G443" i="4" s="1"/>
  <c r="H444" i="4" s="1"/>
  <c r="D445" i="4" l="1"/>
  <c r="E444" i="4"/>
  <c r="F444" i="4"/>
  <c r="G444" i="4" s="1"/>
  <c r="H445" i="4" s="1"/>
  <c r="D446" i="4" l="1"/>
  <c r="E445" i="4"/>
  <c r="F445" i="4"/>
  <c r="G445" i="4" s="1"/>
  <c r="H446" i="4" s="1"/>
  <c r="F446" i="4" l="1"/>
  <c r="G446" i="4" s="1"/>
  <c r="H447" i="4" s="1"/>
  <c r="D447" i="4"/>
  <c r="E446" i="4"/>
  <c r="E447" i="4" l="1"/>
  <c r="D448" i="4"/>
  <c r="F447" i="4"/>
  <c r="G447" i="4" s="1"/>
  <c r="H448" i="4" s="1"/>
  <c r="E448" i="4" l="1"/>
  <c r="F448" i="4"/>
  <c r="G448" i="4" s="1"/>
  <c r="H449" i="4" s="1"/>
  <c r="D449" i="4"/>
  <c r="E449" i="4" l="1"/>
  <c r="F449" i="4"/>
  <c r="G449" i="4" s="1"/>
  <c r="H450" i="4" s="1"/>
  <c r="D450" i="4"/>
  <c r="F450" i="4" l="1"/>
  <c r="G450" i="4" s="1"/>
  <c r="H451" i="4" s="1"/>
  <c r="E450" i="4"/>
  <c r="D451" i="4"/>
  <c r="E451" i="4" l="1"/>
  <c r="D452" i="4"/>
  <c r="F451" i="4"/>
  <c r="G451" i="4" s="1"/>
  <c r="H452" i="4" s="1"/>
  <c r="F452" i="4" l="1"/>
  <c r="G452" i="4" s="1"/>
  <c r="H453" i="4" s="1"/>
  <c r="D453" i="4"/>
  <c r="E452" i="4"/>
  <c r="E453" i="4" l="1"/>
  <c r="D454" i="4"/>
  <c r="F453" i="4"/>
  <c r="G453" i="4" s="1"/>
  <c r="H454" i="4" s="1"/>
  <c r="E454" i="4" l="1"/>
  <c r="D455" i="4"/>
  <c r="F454" i="4"/>
  <c r="G454" i="4" s="1"/>
  <c r="H455" i="4" s="1"/>
  <c r="E455" i="4" l="1"/>
  <c r="D456" i="4"/>
  <c r="F455" i="4"/>
  <c r="G455" i="4" s="1"/>
  <c r="H456" i="4" s="1"/>
  <c r="F456" i="4" l="1"/>
  <c r="G456" i="4" s="1"/>
  <c r="H457" i="4" s="1"/>
  <c r="E456" i="4"/>
  <c r="D457" i="4"/>
  <c r="E457" i="4" l="1"/>
  <c r="D458" i="4"/>
  <c r="F457" i="4"/>
  <c r="G457" i="4" s="1"/>
  <c r="H458" i="4" s="1"/>
  <c r="E458" i="4" l="1"/>
  <c r="D459" i="4"/>
  <c r="F458" i="4"/>
  <c r="G458" i="4" s="1"/>
  <c r="H459" i="4" s="1"/>
  <c r="E459" i="4" l="1"/>
  <c r="D460" i="4"/>
  <c r="F459" i="4"/>
  <c r="G459" i="4" s="1"/>
  <c r="H460" i="4" s="1"/>
  <c r="F460" i="4" l="1"/>
  <c r="G460" i="4" s="1"/>
  <c r="H461" i="4" s="1"/>
  <c r="E460" i="4"/>
  <c r="D461" i="4"/>
  <c r="E461" i="4" l="1"/>
  <c r="D462" i="4"/>
  <c r="F461" i="4"/>
  <c r="G461" i="4" s="1"/>
  <c r="H462" i="4" s="1"/>
  <c r="C39" i="1" s="1"/>
  <c r="D39" i="1" s="1"/>
  <c r="C38" i="1" l="1"/>
  <c r="D38" i="1" s="1"/>
  <c r="F38" i="1" s="1"/>
  <c r="G38" i="1" s="1"/>
  <c r="C360" i="8"/>
  <c r="D360" i="8" s="1"/>
  <c r="F360" i="8" s="1"/>
  <c r="G360" i="8" s="1"/>
  <c r="C340" i="8"/>
  <c r="D340" i="8" s="1"/>
  <c r="F340" i="8" s="1"/>
  <c r="G340" i="8" s="1"/>
  <c r="C336" i="8"/>
  <c r="D336" i="8" s="1"/>
  <c r="C348" i="8"/>
  <c r="D348" i="8" s="1"/>
  <c r="F348" i="8" s="1"/>
  <c r="G348" i="8" s="1"/>
  <c r="C376" i="8"/>
  <c r="D376" i="8" s="1"/>
  <c r="F376" i="8" s="1"/>
  <c r="G376" i="8" s="1"/>
  <c r="C328" i="8"/>
  <c r="D328" i="8" s="1"/>
  <c r="F328" i="8" s="1"/>
  <c r="G328" i="8" s="1"/>
  <c r="C356" i="8"/>
  <c r="D356" i="8" s="1"/>
  <c r="F356" i="8" s="1"/>
  <c r="G356" i="8" s="1"/>
  <c r="C316" i="8"/>
  <c r="D316" i="8" s="1"/>
  <c r="F316" i="8" s="1"/>
  <c r="G316" i="8" s="1"/>
  <c r="C292" i="8"/>
  <c r="D292" i="8" s="1"/>
  <c r="F292" i="8" s="1"/>
  <c r="G292" i="8" s="1"/>
  <c r="C236" i="8"/>
  <c r="D236" i="8" s="1"/>
  <c r="F236" i="8" s="1"/>
  <c r="G236" i="8" s="1"/>
  <c r="C375" i="8"/>
  <c r="D375" i="8" s="1"/>
  <c r="F375" i="8" s="1"/>
  <c r="G375" i="8" s="1"/>
  <c r="C351" i="8"/>
  <c r="D351" i="8" s="1"/>
  <c r="F351" i="8" s="1"/>
  <c r="G351" i="8" s="1"/>
  <c r="C331" i="8"/>
  <c r="D331" i="8" s="1"/>
  <c r="C315" i="8"/>
  <c r="D315" i="8" s="1"/>
  <c r="F315" i="8" s="1"/>
  <c r="G315" i="8" s="1"/>
  <c r="C291" i="8"/>
  <c r="D291" i="8" s="1"/>
  <c r="F291" i="8" s="1"/>
  <c r="G291" i="8" s="1"/>
  <c r="C263" i="8"/>
  <c r="D263" i="8" s="1"/>
  <c r="F263" i="8" s="1"/>
  <c r="G263" i="8" s="1"/>
  <c r="C243" i="8"/>
  <c r="D243" i="8" s="1"/>
  <c r="F243" i="8" s="1"/>
  <c r="G243" i="8" s="1"/>
  <c r="C223" i="8"/>
  <c r="D223" i="8" s="1"/>
  <c r="F223" i="8" s="1"/>
  <c r="G223" i="8" s="1"/>
  <c r="C198" i="8"/>
  <c r="D198" i="8" s="1"/>
  <c r="F198" i="8" s="1"/>
  <c r="G198" i="8" s="1"/>
  <c r="C166" i="8"/>
  <c r="D166" i="8" s="1"/>
  <c r="F166" i="8" s="1"/>
  <c r="G166" i="8" s="1"/>
  <c r="C135" i="8"/>
  <c r="D135" i="8" s="1"/>
  <c r="F135" i="8" s="1"/>
  <c r="G135" i="8" s="1"/>
  <c r="C102" i="8"/>
  <c r="D102" i="8" s="1"/>
  <c r="F102" i="8" s="1"/>
  <c r="G102" i="8" s="1"/>
  <c r="C72" i="8"/>
  <c r="D72" i="8" s="1"/>
  <c r="F72" i="8" s="1"/>
  <c r="G72" i="8" s="1"/>
  <c r="C308" i="8"/>
  <c r="D308" i="8" s="1"/>
  <c r="F308" i="8" s="1"/>
  <c r="G308" i="8" s="1"/>
  <c r="C284" i="8"/>
  <c r="D284" i="8" s="1"/>
  <c r="F284" i="8" s="1"/>
  <c r="G284" i="8" s="1"/>
  <c r="C264" i="8"/>
  <c r="D264" i="8" s="1"/>
  <c r="F264" i="8" s="1"/>
  <c r="G264" i="8" s="1"/>
  <c r="C248" i="8"/>
  <c r="D248" i="8" s="1"/>
  <c r="C359" i="8"/>
  <c r="D359" i="8" s="1"/>
  <c r="F359" i="8" s="1"/>
  <c r="G359" i="8" s="1"/>
  <c r="C327" i="8"/>
  <c r="D327" i="8" s="1"/>
  <c r="F327" i="8" s="1"/>
  <c r="G327" i="8" s="1"/>
  <c r="C295" i="8"/>
  <c r="D295" i="8" s="1"/>
  <c r="F295" i="8" s="1"/>
  <c r="G295" i="8" s="1"/>
  <c r="C271" i="8"/>
  <c r="D271" i="8" s="1"/>
  <c r="F271" i="8" s="1"/>
  <c r="G271" i="8" s="1"/>
  <c r="C235" i="8"/>
  <c r="D235" i="8" s="1"/>
  <c r="F235" i="8" s="1"/>
  <c r="G235" i="8" s="1"/>
  <c r="C207" i="8"/>
  <c r="D207" i="8" s="1"/>
  <c r="F207" i="8" s="1"/>
  <c r="G207" i="8" s="1"/>
  <c r="C183" i="8"/>
  <c r="D183" i="8" s="1"/>
  <c r="F183" i="8" s="1"/>
  <c r="G183" i="8" s="1"/>
  <c r="C150" i="8"/>
  <c r="D150" i="8" s="1"/>
  <c r="C119" i="8"/>
  <c r="D119" i="8" s="1"/>
  <c r="F119" i="8" s="1"/>
  <c r="G119" i="8" s="1"/>
  <c r="C87" i="8"/>
  <c r="D87" i="8" s="1"/>
  <c r="F87" i="8" s="1"/>
  <c r="G87" i="8" s="1"/>
  <c r="C56" i="8"/>
  <c r="D56" i="8" s="1"/>
  <c r="F56" i="8" s="1"/>
  <c r="G56" i="8" s="1"/>
  <c r="C374" i="8"/>
  <c r="D374" i="8" s="1"/>
  <c r="F374" i="8" s="1"/>
  <c r="G374" i="8" s="1"/>
  <c r="C366" i="8"/>
  <c r="D366" i="8" s="1"/>
  <c r="F366" i="8" s="1"/>
  <c r="G366" i="8" s="1"/>
  <c r="C358" i="8"/>
  <c r="D358" i="8" s="1"/>
  <c r="F358" i="8" s="1"/>
  <c r="G358" i="8" s="1"/>
  <c r="C350" i="8"/>
  <c r="D350" i="8" s="1"/>
  <c r="F350" i="8" s="1"/>
  <c r="G350" i="8" s="1"/>
  <c r="C342" i="8"/>
  <c r="D342" i="8" s="1"/>
  <c r="C334" i="8"/>
  <c r="D334" i="8" s="1"/>
  <c r="F334" i="8" s="1"/>
  <c r="G334" i="8" s="1"/>
  <c r="C326" i="8"/>
  <c r="D326" i="8" s="1"/>
  <c r="F326" i="8" s="1"/>
  <c r="G326" i="8" s="1"/>
  <c r="C318" i="8"/>
  <c r="D318" i="8" s="1"/>
  <c r="F318" i="8" s="1"/>
  <c r="G318" i="8" s="1"/>
  <c r="C310" i="8"/>
  <c r="D310" i="8" s="1"/>
  <c r="F310" i="8" s="1"/>
  <c r="G310" i="8" s="1"/>
  <c r="C302" i="8"/>
  <c r="D302" i="8" s="1"/>
  <c r="F302" i="8" s="1"/>
  <c r="G302" i="8" s="1"/>
  <c r="C294" i="8"/>
  <c r="D294" i="8" s="1"/>
  <c r="F294" i="8" s="1"/>
  <c r="G294" i="8" s="1"/>
  <c r="C286" i="8"/>
  <c r="D286" i="8" s="1"/>
  <c r="F286" i="8" s="1"/>
  <c r="G286" i="8" s="1"/>
  <c r="C278" i="8"/>
  <c r="D278" i="8" s="1"/>
  <c r="C270" i="8"/>
  <c r="D270" i="8" s="1"/>
  <c r="F270" i="8" s="1"/>
  <c r="G270" i="8" s="1"/>
  <c r="C262" i="8"/>
  <c r="D262" i="8" s="1"/>
  <c r="F262" i="8" s="1"/>
  <c r="G262" i="8" s="1"/>
  <c r="C254" i="8"/>
  <c r="D254" i="8" s="1"/>
  <c r="F254" i="8" s="1"/>
  <c r="G254" i="8" s="1"/>
  <c r="C246" i="8"/>
  <c r="D246" i="8" s="1"/>
  <c r="F246" i="8" s="1"/>
  <c r="G246" i="8" s="1"/>
  <c r="C238" i="8"/>
  <c r="D238" i="8" s="1"/>
  <c r="F238" i="8" s="1"/>
  <c r="G238" i="8" s="1"/>
  <c r="C230" i="8"/>
  <c r="D230" i="8" s="1"/>
  <c r="F230" i="8" s="1"/>
  <c r="G230" i="8" s="1"/>
  <c r="C222" i="8"/>
  <c r="D222" i="8" s="1"/>
  <c r="F222" i="8" s="1"/>
  <c r="G222" i="8" s="1"/>
  <c r="C214" i="8"/>
  <c r="D214" i="8" s="1"/>
  <c r="C206" i="8"/>
  <c r="D206" i="8" s="1"/>
  <c r="F206" i="8" s="1"/>
  <c r="G206" i="8" s="1"/>
  <c r="C203" i="8"/>
  <c r="D203" i="8" s="1"/>
  <c r="F203" i="8" s="1"/>
  <c r="G203" i="8" s="1"/>
  <c r="C188" i="8"/>
  <c r="D188" i="8" s="1"/>
  <c r="F188" i="8" s="1"/>
  <c r="G188" i="8" s="1"/>
  <c r="C186" i="8"/>
  <c r="D186" i="8" s="1"/>
  <c r="F186" i="8" s="1"/>
  <c r="G186" i="8" s="1"/>
  <c r="C171" i="8"/>
  <c r="D171" i="8" s="1"/>
  <c r="F171" i="8" s="1"/>
  <c r="G171" i="8" s="1"/>
  <c r="C156" i="8"/>
  <c r="D156" i="8" s="1"/>
  <c r="F156" i="8" s="1"/>
  <c r="G156" i="8" s="1"/>
  <c r="C154" i="8"/>
  <c r="D154" i="8" s="1"/>
  <c r="C139" i="8"/>
  <c r="D139" i="8" s="1"/>
  <c r="C124" i="8"/>
  <c r="D124" i="8" s="1"/>
  <c r="F124" i="8" s="1"/>
  <c r="G124" i="8" s="1"/>
  <c r="C122" i="8"/>
  <c r="D122" i="8" s="1"/>
  <c r="F122" i="8" s="1"/>
  <c r="G122" i="8" s="1"/>
  <c r="C107" i="8"/>
  <c r="D107" i="8" s="1"/>
  <c r="F107" i="8" s="1"/>
  <c r="G107" i="8" s="1"/>
  <c r="C92" i="8"/>
  <c r="D92" i="8" s="1"/>
  <c r="F92" i="8" s="1"/>
  <c r="G92" i="8" s="1"/>
  <c r="C90" i="8"/>
  <c r="D90" i="8" s="1"/>
  <c r="F90" i="8" s="1"/>
  <c r="G90" i="8" s="1"/>
  <c r="C75" i="8"/>
  <c r="D75" i="8" s="1"/>
  <c r="F75" i="8" s="1"/>
  <c r="G75" i="8" s="1"/>
  <c r="C60" i="8"/>
  <c r="D60" i="8" s="1"/>
  <c r="F60" i="8" s="1"/>
  <c r="G60" i="8" s="1"/>
  <c r="C58" i="8"/>
  <c r="D58" i="8" s="1"/>
  <c r="C43" i="8"/>
  <c r="D43" i="8" s="1"/>
  <c r="F43" i="8" s="1"/>
  <c r="G43" i="8" s="1"/>
  <c r="C312" i="8"/>
  <c r="D312" i="8" s="1"/>
  <c r="F312" i="8" s="1"/>
  <c r="G312" i="8" s="1"/>
  <c r="C268" i="8"/>
  <c r="D268" i="8" s="1"/>
  <c r="F268" i="8" s="1"/>
  <c r="G268" i="8" s="1"/>
  <c r="C232" i="8"/>
  <c r="D232" i="8" s="1"/>
  <c r="F232" i="8" s="1"/>
  <c r="G232" i="8" s="1"/>
  <c r="C355" i="8"/>
  <c r="D355" i="8" s="1"/>
  <c r="F355" i="8" s="1"/>
  <c r="G355" i="8" s="1"/>
  <c r="C335" i="8"/>
  <c r="D335" i="8" s="1"/>
  <c r="F335" i="8" s="1"/>
  <c r="G335" i="8" s="1"/>
  <c r="C307" i="8"/>
  <c r="D307" i="8" s="1"/>
  <c r="F307" i="8" s="1"/>
  <c r="G307" i="8" s="1"/>
  <c r="C287" i="8"/>
  <c r="D287" i="8" s="1"/>
  <c r="C267" i="8"/>
  <c r="D267" i="8" s="1"/>
  <c r="F267" i="8" s="1"/>
  <c r="G267" i="8" s="1"/>
  <c r="C247" i="8"/>
  <c r="D247" i="8" s="1"/>
  <c r="F247" i="8" s="1"/>
  <c r="G247" i="8" s="1"/>
  <c r="C227" i="8"/>
  <c r="D227" i="8" s="1"/>
  <c r="F227" i="8" s="1"/>
  <c r="G227" i="8" s="1"/>
  <c r="C200" i="8"/>
  <c r="D200" i="8" s="1"/>
  <c r="F200" i="8" s="1"/>
  <c r="G200" i="8" s="1"/>
  <c r="C167" i="8"/>
  <c r="D167" i="8" s="1"/>
  <c r="F167" i="8" s="1"/>
  <c r="G167" i="8" s="1"/>
  <c r="C136" i="8"/>
  <c r="D136" i="8" s="1"/>
  <c r="F136" i="8" s="1"/>
  <c r="G136" i="8" s="1"/>
  <c r="C103" i="8"/>
  <c r="D103" i="8" s="1"/>
  <c r="F103" i="8" s="1"/>
  <c r="G103" i="8" s="1"/>
  <c r="C70" i="8"/>
  <c r="D70" i="8" s="1"/>
  <c r="C39" i="8"/>
  <c r="D39" i="8" s="1"/>
  <c r="F39" i="8" s="1"/>
  <c r="G39" i="8" s="1"/>
  <c r="C369" i="8"/>
  <c r="D369" i="8" s="1"/>
  <c r="F369" i="8" s="1"/>
  <c r="G369" i="8" s="1"/>
  <c r="C361" i="8"/>
  <c r="D361" i="8" s="1"/>
  <c r="F361" i="8" s="1"/>
  <c r="G361" i="8" s="1"/>
  <c r="C353" i="8"/>
  <c r="D353" i="8" s="1"/>
  <c r="F353" i="8" s="1"/>
  <c r="G353" i="8" s="1"/>
  <c r="C345" i="8"/>
  <c r="D345" i="8" s="1"/>
  <c r="F345" i="8" s="1"/>
  <c r="G345" i="8" s="1"/>
  <c r="C337" i="8"/>
  <c r="D337" i="8" s="1"/>
  <c r="F337" i="8" s="1"/>
  <c r="G337" i="8" s="1"/>
  <c r="C329" i="8"/>
  <c r="D329" i="8" s="1"/>
  <c r="F329" i="8" s="1"/>
  <c r="G329" i="8" s="1"/>
  <c r="C321" i="8"/>
  <c r="D321" i="8" s="1"/>
  <c r="C313" i="8"/>
  <c r="D313" i="8" s="1"/>
  <c r="F313" i="8" s="1"/>
  <c r="G313" i="8" s="1"/>
  <c r="C305" i="8"/>
  <c r="D305" i="8" s="1"/>
  <c r="F305" i="8" s="1"/>
  <c r="G305" i="8" s="1"/>
  <c r="C297" i="8"/>
  <c r="D297" i="8" s="1"/>
  <c r="F297" i="8" s="1"/>
  <c r="G297" i="8" s="1"/>
  <c r="C289" i="8"/>
  <c r="D289" i="8" s="1"/>
  <c r="F289" i="8" s="1"/>
  <c r="G289" i="8" s="1"/>
  <c r="C281" i="8"/>
  <c r="D281" i="8" s="1"/>
  <c r="F281" i="8" s="1"/>
  <c r="G281" i="8" s="1"/>
  <c r="C273" i="8"/>
  <c r="D273" i="8" s="1"/>
  <c r="F273" i="8" s="1"/>
  <c r="G273" i="8" s="1"/>
  <c r="C265" i="8"/>
  <c r="D265" i="8" s="1"/>
  <c r="F265" i="8" s="1"/>
  <c r="G265" i="8" s="1"/>
  <c r="C257" i="8"/>
  <c r="D257" i="8" s="1"/>
  <c r="C249" i="8"/>
  <c r="D249" i="8" s="1"/>
  <c r="F249" i="8" s="1"/>
  <c r="G249" i="8" s="1"/>
  <c r="C241" i="8"/>
  <c r="D241" i="8" s="1"/>
  <c r="F241" i="8" s="1"/>
  <c r="G241" i="8" s="1"/>
  <c r="C233" i="8"/>
  <c r="D233" i="8" s="1"/>
  <c r="F233" i="8" s="1"/>
  <c r="G233" i="8" s="1"/>
  <c r="C225" i="8"/>
  <c r="D225" i="8" s="1"/>
  <c r="F225" i="8" s="1"/>
  <c r="G225" i="8" s="1"/>
  <c r="C217" i="8"/>
  <c r="D217" i="8" s="1"/>
  <c r="F217" i="8" s="1"/>
  <c r="G217" i="8" s="1"/>
  <c r="C209" i="8"/>
  <c r="D209" i="8" s="1"/>
  <c r="F209" i="8" s="1"/>
  <c r="G209" i="8" s="1"/>
  <c r="C191" i="8"/>
  <c r="D191" i="8" s="1"/>
  <c r="F191" i="8" s="1"/>
  <c r="G191" i="8" s="1"/>
  <c r="C176" i="8"/>
  <c r="D176" i="8" s="1"/>
  <c r="C174" i="8"/>
  <c r="D174" i="8" s="1"/>
  <c r="F174" i="8" s="1"/>
  <c r="G174" i="8" s="1"/>
  <c r="C159" i="8"/>
  <c r="D159" i="8" s="1"/>
  <c r="F159" i="8" s="1"/>
  <c r="G159" i="8" s="1"/>
  <c r="C144" i="8"/>
  <c r="D144" i="8" s="1"/>
  <c r="F144" i="8" s="1"/>
  <c r="G144" i="8" s="1"/>
  <c r="C142" i="8"/>
  <c r="D142" i="8" s="1"/>
  <c r="F142" i="8" s="1"/>
  <c r="G142" i="8" s="1"/>
  <c r="C127" i="8"/>
  <c r="D127" i="8" s="1"/>
  <c r="F127" i="8" s="1"/>
  <c r="G127" i="8" s="1"/>
  <c r="C112" i="8"/>
  <c r="D112" i="8" s="1"/>
  <c r="F112" i="8" s="1"/>
  <c r="G112" i="8" s="1"/>
  <c r="C110" i="8"/>
  <c r="D110" i="8" s="1"/>
  <c r="F110" i="8" s="1"/>
  <c r="G110" i="8" s="1"/>
  <c r="C95" i="8"/>
  <c r="D95" i="8" s="1"/>
  <c r="C80" i="8"/>
  <c r="D80" i="8" s="1"/>
  <c r="F80" i="8" s="1"/>
  <c r="G80" i="8" s="1"/>
  <c r="C78" i="8"/>
  <c r="D78" i="8" s="1"/>
  <c r="F78" i="8" s="1"/>
  <c r="G78" i="8" s="1"/>
  <c r="C63" i="8"/>
  <c r="D63" i="8" s="1"/>
  <c r="F63" i="8" s="1"/>
  <c r="G63" i="8" s="1"/>
  <c r="C48" i="8"/>
  <c r="D48" i="8" s="1"/>
  <c r="F48" i="8" s="1"/>
  <c r="G48" i="8" s="1"/>
  <c r="C46" i="8"/>
  <c r="D46" i="8" s="1"/>
  <c r="F46" i="8" s="1"/>
  <c r="G46" i="8" s="1"/>
  <c r="C300" i="8"/>
  <c r="D300" i="8" s="1"/>
  <c r="F300" i="8" s="1"/>
  <c r="G300" i="8" s="1"/>
  <c r="C272" i="8"/>
  <c r="D272" i="8" s="1"/>
  <c r="F272" i="8" s="1"/>
  <c r="G272" i="8" s="1"/>
  <c r="C252" i="8"/>
  <c r="D252" i="8" s="1"/>
  <c r="C220" i="8"/>
  <c r="D220" i="8" s="1"/>
  <c r="F220" i="8" s="1"/>
  <c r="G220" i="8" s="1"/>
  <c r="C212" i="8"/>
  <c r="D212" i="8" s="1"/>
  <c r="F212" i="8" s="1"/>
  <c r="G212" i="8" s="1"/>
  <c r="C196" i="8"/>
  <c r="D196" i="8" s="1"/>
  <c r="F196" i="8" s="1"/>
  <c r="G196" i="8" s="1"/>
  <c r="C194" i="8"/>
  <c r="D194" i="8" s="1"/>
  <c r="F194" i="8" s="1"/>
  <c r="G194" i="8" s="1"/>
  <c r="C179" i="8"/>
  <c r="D179" i="8" s="1"/>
  <c r="F179" i="8" s="1"/>
  <c r="G179" i="8" s="1"/>
  <c r="C164" i="8"/>
  <c r="D164" i="8" s="1"/>
  <c r="F164" i="8" s="1"/>
  <c r="G164" i="8" s="1"/>
  <c r="C162" i="8"/>
  <c r="D162" i="8" s="1"/>
  <c r="F162" i="8" s="1"/>
  <c r="G162" i="8" s="1"/>
  <c r="C147" i="8"/>
  <c r="D147" i="8" s="1"/>
  <c r="F147" i="8" s="1"/>
  <c r="G147" i="8" s="1"/>
  <c r="C132" i="8"/>
  <c r="D132" i="8" s="1"/>
  <c r="F132" i="8" s="1"/>
  <c r="G132" i="8" s="1"/>
  <c r="C130" i="8"/>
  <c r="D130" i="8" s="1"/>
  <c r="F130" i="8" s="1"/>
  <c r="G130" i="8" s="1"/>
  <c r="C115" i="8"/>
  <c r="D115" i="8" s="1"/>
  <c r="F115" i="8" s="1"/>
  <c r="G115" i="8" s="1"/>
  <c r="C100" i="8"/>
  <c r="D100" i="8" s="1"/>
  <c r="C98" i="8"/>
  <c r="D98" i="8" s="1"/>
  <c r="F98" i="8" s="1"/>
  <c r="G98" i="8" s="1"/>
  <c r="C83" i="8"/>
  <c r="D83" i="8" s="1"/>
  <c r="F83" i="8" s="1"/>
  <c r="G83" i="8" s="1"/>
  <c r="C68" i="8"/>
  <c r="D68" i="8" s="1"/>
  <c r="F68" i="8" s="1"/>
  <c r="G68" i="8" s="1"/>
  <c r="C66" i="8"/>
  <c r="D66" i="8" s="1"/>
  <c r="F66" i="8" s="1"/>
  <c r="G66" i="8" s="1"/>
  <c r="C51" i="8"/>
  <c r="D51" i="8" s="1"/>
  <c r="F51" i="8" s="1"/>
  <c r="G51" i="8" s="1"/>
  <c r="C205" i="8"/>
  <c r="D205" i="8" s="1"/>
  <c r="F205" i="8" s="1"/>
  <c r="G205" i="8" s="1"/>
  <c r="C197" i="8"/>
  <c r="D197" i="8" s="1"/>
  <c r="F197" i="8" s="1"/>
  <c r="G197" i="8" s="1"/>
  <c r="C189" i="8"/>
  <c r="D189" i="8" s="1"/>
  <c r="F189" i="8" s="1"/>
  <c r="G189" i="8" s="1"/>
  <c r="C181" i="8"/>
  <c r="D181" i="8" s="1"/>
  <c r="F181" i="8" s="1"/>
  <c r="G181" i="8" s="1"/>
  <c r="C173" i="8"/>
  <c r="D173" i="8" s="1"/>
  <c r="F173" i="8" s="1"/>
  <c r="G173" i="8" s="1"/>
  <c r="C165" i="8"/>
  <c r="D165" i="8" s="1"/>
  <c r="F165" i="8" s="1"/>
  <c r="G165" i="8" s="1"/>
  <c r="C157" i="8"/>
  <c r="D157" i="8" s="1"/>
  <c r="F157" i="8" s="1"/>
  <c r="G157" i="8" s="1"/>
  <c r="C149" i="8"/>
  <c r="D149" i="8" s="1"/>
  <c r="F149" i="8" s="1"/>
  <c r="G149" i="8" s="1"/>
  <c r="C141" i="8"/>
  <c r="D141" i="8" s="1"/>
  <c r="F141" i="8" s="1"/>
  <c r="G141" i="8" s="1"/>
  <c r="C133" i="8"/>
  <c r="D133" i="8" s="1"/>
  <c r="F133" i="8" s="1"/>
  <c r="G133" i="8" s="1"/>
  <c r="C125" i="8"/>
  <c r="D125" i="8" s="1"/>
  <c r="C117" i="8"/>
  <c r="D117" i="8" s="1"/>
  <c r="F117" i="8" s="1"/>
  <c r="G117" i="8" s="1"/>
  <c r="C109" i="8"/>
  <c r="D109" i="8" s="1"/>
  <c r="F109" i="8" s="1"/>
  <c r="G109" i="8" s="1"/>
  <c r="C101" i="8"/>
  <c r="D101" i="8" s="1"/>
  <c r="F101" i="8" s="1"/>
  <c r="G101" i="8" s="1"/>
  <c r="C93" i="8"/>
  <c r="D93" i="8" s="1"/>
  <c r="F93" i="8" s="1"/>
  <c r="G93" i="8" s="1"/>
  <c r="C85" i="8"/>
  <c r="D85" i="8" s="1"/>
  <c r="F85" i="8" s="1"/>
  <c r="G85" i="8" s="1"/>
  <c r="C77" i="8"/>
  <c r="D77" i="8" s="1"/>
  <c r="F77" i="8" s="1"/>
  <c r="G77" i="8" s="1"/>
  <c r="C69" i="8"/>
  <c r="D69" i="8" s="1"/>
  <c r="F69" i="8" s="1"/>
  <c r="G69" i="8" s="1"/>
  <c r="C61" i="8"/>
  <c r="D61" i="8" s="1"/>
  <c r="F61" i="8" s="1"/>
  <c r="G61" i="8" s="1"/>
  <c r="C53" i="8"/>
  <c r="D53" i="8" s="1"/>
  <c r="F53" i="8" s="1"/>
  <c r="G53" i="8" s="1"/>
  <c r="C45" i="8"/>
  <c r="D45" i="8" s="1"/>
  <c r="F45" i="8" s="1"/>
  <c r="G45" i="8" s="1"/>
  <c r="C275" i="1"/>
  <c r="D275" i="1" s="1"/>
  <c r="F275" i="1" s="1"/>
  <c r="G275" i="1" s="1"/>
  <c r="C187" i="1"/>
  <c r="D187" i="1" s="1"/>
  <c r="F187" i="1" s="1"/>
  <c r="G187" i="1" s="1"/>
  <c r="C373" i="1"/>
  <c r="D373" i="1" s="1"/>
  <c r="F373" i="1" s="1"/>
  <c r="G373" i="1" s="1"/>
  <c r="C243" i="1"/>
  <c r="D243" i="1" s="1"/>
  <c r="F243" i="1" s="1"/>
  <c r="G243" i="1" s="1"/>
  <c r="C365" i="1"/>
  <c r="D365" i="1" s="1"/>
  <c r="F365" i="1" s="1"/>
  <c r="G365" i="1" s="1"/>
  <c r="C231" i="1"/>
  <c r="D231" i="1" s="1"/>
  <c r="F231" i="1" s="1"/>
  <c r="G231" i="1" s="1"/>
  <c r="C363" i="1"/>
  <c r="D363" i="1" s="1"/>
  <c r="F363" i="1" s="1"/>
  <c r="G363" i="1" s="1"/>
  <c r="C343" i="1"/>
  <c r="D343" i="1" s="1"/>
  <c r="F343" i="1" s="1"/>
  <c r="G343" i="1" s="1"/>
  <c r="C308" i="1"/>
  <c r="D308" i="1" s="1"/>
  <c r="F308" i="1" s="1"/>
  <c r="G308" i="1" s="1"/>
  <c r="C267" i="1"/>
  <c r="D267" i="1" s="1"/>
  <c r="F267" i="1" s="1"/>
  <c r="G267" i="1" s="1"/>
  <c r="C369" i="1"/>
  <c r="D369" i="1" s="1"/>
  <c r="F369" i="1" s="1"/>
  <c r="G369" i="1" s="1"/>
  <c r="C355" i="1"/>
  <c r="D355" i="1" s="1"/>
  <c r="F355" i="1" s="1"/>
  <c r="G355" i="1" s="1"/>
  <c r="C323" i="1"/>
  <c r="D323" i="1" s="1"/>
  <c r="F323" i="1" s="1"/>
  <c r="G323" i="1" s="1"/>
  <c r="C277" i="1"/>
  <c r="D277" i="1" s="1"/>
  <c r="F277" i="1" s="1"/>
  <c r="G277" i="1" s="1"/>
  <c r="C170" i="1"/>
  <c r="D170" i="1" s="1"/>
  <c r="F170" i="1" s="1"/>
  <c r="G170" i="1" s="1"/>
  <c r="C367" i="1"/>
  <c r="D367" i="1" s="1"/>
  <c r="F367" i="1" s="1"/>
  <c r="G367" i="1" s="1"/>
  <c r="C335" i="1"/>
  <c r="D335" i="1" s="1"/>
  <c r="F335" i="1" s="1"/>
  <c r="G335" i="1" s="1"/>
  <c r="C276" i="1"/>
  <c r="D276" i="1" s="1"/>
  <c r="F276" i="1" s="1"/>
  <c r="G276" i="1" s="1"/>
  <c r="C374" i="1"/>
  <c r="D374" i="1" s="1"/>
  <c r="F374" i="1" s="1"/>
  <c r="G374" i="1" s="1"/>
  <c r="C366" i="1"/>
  <c r="D366" i="1" s="1"/>
  <c r="F366" i="1" s="1"/>
  <c r="G366" i="1" s="1"/>
  <c r="C358" i="1"/>
  <c r="D358" i="1" s="1"/>
  <c r="F358" i="1" s="1"/>
  <c r="G358" i="1" s="1"/>
  <c r="C350" i="1"/>
  <c r="D350" i="1" s="1"/>
  <c r="F350" i="1" s="1"/>
  <c r="G350" i="1" s="1"/>
  <c r="C342" i="1"/>
  <c r="D342" i="1" s="1"/>
  <c r="F342" i="1" s="1"/>
  <c r="G342" i="1" s="1"/>
  <c r="C334" i="1"/>
  <c r="D334" i="1" s="1"/>
  <c r="F334" i="1" s="1"/>
  <c r="G334" i="1" s="1"/>
  <c r="C326" i="1"/>
  <c r="D326" i="1" s="1"/>
  <c r="F326" i="1" s="1"/>
  <c r="G326" i="1" s="1"/>
  <c r="C313" i="1"/>
  <c r="D313" i="1" s="1"/>
  <c r="F313" i="1" s="1"/>
  <c r="G313" i="1" s="1"/>
  <c r="C311" i="1"/>
  <c r="D311" i="1" s="1"/>
  <c r="F311" i="1" s="1"/>
  <c r="G311" i="1" s="1"/>
  <c r="C296" i="1"/>
  <c r="D296" i="1" s="1"/>
  <c r="C281" i="1"/>
  <c r="D281" i="1" s="1"/>
  <c r="F281" i="1" s="1"/>
  <c r="G281" i="1" s="1"/>
  <c r="C279" i="1"/>
  <c r="D279" i="1" s="1"/>
  <c r="F279" i="1" s="1"/>
  <c r="G279" i="1" s="1"/>
  <c r="C265" i="1"/>
  <c r="D265" i="1" s="1"/>
  <c r="F265" i="1" s="1"/>
  <c r="G265" i="1" s="1"/>
  <c r="C249" i="1"/>
  <c r="D249" i="1" s="1"/>
  <c r="F249" i="1" s="1"/>
  <c r="G249" i="1" s="1"/>
  <c r="C207" i="1"/>
  <c r="D207" i="1" s="1"/>
  <c r="F207" i="1" s="1"/>
  <c r="G207" i="1" s="1"/>
  <c r="C125" i="1"/>
  <c r="D125" i="1" s="1"/>
  <c r="F125" i="1" s="1"/>
  <c r="G125" i="1" s="1"/>
  <c r="C353" i="1"/>
  <c r="D353" i="1" s="1"/>
  <c r="F353" i="1" s="1"/>
  <c r="G353" i="1" s="1"/>
  <c r="C345" i="1"/>
  <c r="D345" i="1" s="1"/>
  <c r="F345" i="1" s="1"/>
  <c r="G345" i="1" s="1"/>
  <c r="C337" i="1"/>
  <c r="D337" i="1" s="1"/>
  <c r="F337" i="1" s="1"/>
  <c r="G337" i="1" s="1"/>
  <c r="C329" i="1"/>
  <c r="D329" i="1" s="1"/>
  <c r="F329" i="1" s="1"/>
  <c r="G329" i="1" s="1"/>
  <c r="C321" i="1"/>
  <c r="D321" i="1" s="1"/>
  <c r="F321" i="1" s="1"/>
  <c r="G321" i="1" s="1"/>
  <c r="C316" i="1"/>
  <c r="D316" i="1" s="1"/>
  <c r="F316" i="1" s="1"/>
  <c r="G316" i="1" s="1"/>
  <c r="C301" i="1"/>
  <c r="D301" i="1" s="1"/>
  <c r="F301" i="1" s="1"/>
  <c r="G301" i="1" s="1"/>
  <c r="C299" i="1"/>
  <c r="D299" i="1" s="1"/>
  <c r="F299" i="1" s="1"/>
  <c r="G299" i="1" s="1"/>
  <c r="C284" i="1"/>
  <c r="D284" i="1" s="1"/>
  <c r="F284" i="1" s="1"/>
  <c r="G284" i="1" s="1"/>
  <c r="C271" i="1"/>
  <c r="D271" i="1" s="1"/>
  <c r="F271" i="1" s="1"/>
  <c r="G271" i="1" s="1"/>
  <c r="C255" i="1"/>
  <c r="D255" i="1" s="1"/>
  <c r="F255" i="1" s="1"/>
  <c r="G255" i="1" s="1"/>
  <c r="C239" i="1"/>
  <c r="D239" i="1" s="1"/>
  <c r="F239" i="1" s="1"/>
  <c r="G239" i="1" s="1"/>
  <c r="C199" i="1"/>
  <c r="D199" i="1" s="1"/>
  <c r="F199" i="1" s="1"/>
  <c r="G199" i="1" s="1"/>
  <c r="C372" i="1"/>
  <c r="D372" i="1" s="1"/>
  <c r="F372" i="1" s="1"/>
  <c r="G372" i="1" s="1"/>
  <c r="C364" i="1"/>
  <c r="D364" i="1" s="1"/>
  <c r="F364" i="1" s="1"/>
  <c r="G364" i="1" s="1"/>
  <c r="C356" i="1"/>
  <c r="D356" i="1" s="1"/>
  <c r="F356" i="1" s="1"/>
  <c r="G356" i="1" s="1"/>
  <c r="C348" i="1"/>
  <c r="D348" i="1" s="1"/>
  <c r="F348" i="1" s="1"/>
  <c r="G348" i="1" s="1"/>
  <c r="C340" i="1"/>
  <c r="D340" i="1" s="1"/>
  <c r="F340" i="1" s="1"/>
  <c r="G340" i="1" s="1"/>
  <c r="C332" i="1"/>
  <c r="D332" i="1" s="1"/>
  <c r="F332" i="1" s="1"/>
  <c r="G332" i="1" s="1"/>
  <c r="C324" i="1"/>
  <c r="D324" i="1" s="1"/>
  <c r="F324" i="1" s="1"/>
  <c r="G324" i="1" s="1"/>
  <c r="C319" i="1"/>
  <c r="D319" i="1" s="1"/>
  <c r="F319" i="1" s="1"/>
  <c r="G319" i="1" s="1"/>
  <c r="C304" i="1"/>
  <c r="D304" i="1" s="1"/>
  <c r="F304" i="1" s="1"/>
  <c r="G304" i="1" s="1"/>
  <c r="C289" i="1"/>
  <c r="D289" i="1" s="1"/>
  <c r="F289" i="1" s="1"/>
  <c r="G289" i="1" s="1"/>
  <c r="C287" i="1"/>
  <c r="D287" i="1" s="1"/>
  <c r="F287" i="1" s="1"/>
  <c r="G287" i="1" s="1"/>
  <c r="C261" i="1"/>
  <c r="D261" i="1" s="1"/>
  <c r="F261" i="1" s="1"/>
  <c r="G261" i="1" s="1"/>
  <c r="C245" i="1"/>
  <c r="D245" i="1" s="1"/>
  <c r="C155" i="1"/>
  <c r="D155" i="1" s="1"/>
  <c r="F155" i="1" s="1"/>
  <c r="G155" i="1" s="1"/>
  <c r="C318" i="1"/>
  <c r="D318" i="1" s="1"/>
  <c r="F318" i="1" s="1"/>
  <c r="G318" i="1" s="1"/>
  <c r="C310" i="1"/>
  <c r="D310" i="1" s="1"/>
  <c r="F310" i="1" s="1"/>
  <c r="G310" i="1" s="1"/>
  <c r="C302" i="1"/>
  <c r="D302" i="1" s="1"/>
  <c r="F302" i="1" s="1"/>
  <c r="G302" i="1" s="1"/>
  <c r="C294" i="1"/>
  <c r="D294" i="1" s="1"/>
  <c r="F294" i="1" s="1"/>
  <c r="G294" i="1" s="1"/>
  <c r="C286" i="1"/>
  <c r="D286" i="1" s="1"/>
  <c r="F286" i="1" s="1"/>
  <c r="G286" i="1" s="1"/>
  <c r="C278" i="1"/>
  <c r="D278" i="1" s="1"/>
  <c r="F278" i="1" s="1"/>
  <c r="G278" i="1" s="1"/>
  <c r="C270" i="1"/>
  <c r="D270" i="1" s="1"/>
  <c r="F270" i="1" s="1"/>
  <c r="G270" i="1" s="1"/>
  <c r="C262" i="1"/>
  <c r="D262" i="1" s="1"/>
  <c r="F262" i="1" s="1"/>
  <c r="G262" i="1" s="1"/>
  <c r="C254" i="1"/>
  <c r="D254" i="1" s="1"/>
  <c r="F254" i="1" s="1"/>
  <c r="G254" i="1" s="1"/>
  <c r="C246" i="1"/>
  <c r="D246" i="1" s="1"/>
  <c r="F246" i="1" s="1"/>
  <c r="G246" i="1" s="1"/>
  <c r="C238" i="1"/>
  <c r="D238" i="1" s="1"/>
  <c r="F238" i="1" s="1"/>
  <c r="G238" i="1" s="1"/>
  <c r="C230" i="1"/>
  <c r="D230" i="1" s="1"/>
  <c r="F230" i="1" s="1"/>
  <c r="G230" i="1" s="1"/>
  <c r="C215" i="1"/>
  <c r="D215" i="1" s="1"/>
  <c r="F215" i="1" s="1"/>
  <c r="G215" i="1" s="1"/>
  <c r="C213" i="1"/>
  <c r="D213" i="1" s="1"/>
  <c r="F213" i="1" s="1"/>
  <c r="G213" i="1" s="1"/>
  <c r="C202" i="1"/>
  <c r="D202" i="1" s="1"/>
  <c r="F202" i="1" s="1"/>
  <c r="G202" i="1" s="1"/>
  <c r="C189" i="1"/>
  <c r="D189" i="1" s="1"/>
  <c r="F189" i="1" s="1"/>
  <c r="G189" i="1" s="1"/>
  <c r="C159" i="1"/>
  <c r="D159" i="1" s="1"/>
  <c r="F159" i="1" s="1"/>
  <c r="G159" i="1" s="1"/>
  <c r="C124" i="1"/>
  <c r="D124" i="1" s="1"/>
  <c r="F124" i="1" s="1"/>
  <c r="G124" i="1" s="1"/>
  <c r="C237" i="1"/>
  <c r="D237" i="1" s="1"/>
  <c r="F237" i="1" s="1"/>
  <c r="G237" i="1" s="1"/>
  <c r="C219" i="1"/>
  <c r="D219" i="1" s="1"/>
  <c r="F219" i="1" s="1"/>
  <c r="G219" i="1" s="1"/>
  <c r="C217" i="1"/>
  <c r="D217" i="1" s="1"/>
  <c r="F217" i="1" s="1"/>
  <c r="G217" i="1" s="1"/>
  <c r="C203" i="1"/>
  <c r="D203" i="1" s="1"/>
  <c r="F203" i="1" s="1"/>
  <c r="G203" i="1" s="1"/>
  <c r="C171" i="1"/>
  <c r="D171" i="1" s="1"/>
  <c r="F171" i="1" s="1"/>
  <c r="G171" i="1" s="1"/>
  <c r="C154" i="1"/>
  <c r="D154" i="1" s="1"/>
  <c r="F154" i="1" s="1"/>
  <c r="G154" i="1" s="1"/>
  <c r="C137" i="1"/>
  <c r="D137" i="1" s="1"/>
  <c r="F137" i="1" s="1"/>
  <c r="G137" i="1" s="1"/>
  <c r="C44" i="1"/>
  <c r="D44" i="1" s="1"/>
  <c r="F44" i="1" s="1"/>
  <c r="G44" i="1" s="1"/>
  <c r="C268" i="1"/>
  <c r="D268" i="1" s="1"/>
  <c r="F268" i="1" s="1"/>
  <c r="G268" i="1" s="1"/>
  <c r="C260" i="1"/>
  <c r="D260" i="1" s="1"/>
  <c r="F260" i="1" s="1"/>
  <c r="G260" i="1" s="1"/>
  <c r="C252" i="1"/>
  <c r="D252" i="1" s="1"/>
  <c r="F252" i="1" s="1"/>
  <c r="G252" i="1" s="1"/>
  <c r="C244" i="1"/>
  <c r="D244" i="1" s="1"/>
  <c r="F244" i="1" s="1"/>
  <c r="G244" i="1" s="1"/>
  <c r="C236" i="1"/>
  <c r="D236" i="1" s="1"/>
  <c r="C223" i="1"/>
  <c r="D223" i="1" s="1"/>
  <c r="F223" i="1" s="1"/>
  <c r="G223" i="1" s="1"/>
  <c r="C221" i="1"/>
  <c r="D221" i="1" s="1"/>
  <c r="F221" i="1" s="1"/>
  <c r="G221" i="1" s="1"/>
  <c r="C198" i="1"/>
  <c r="D198" i="1" s="1"/>
  <c r="F198" i="1" s="1"/>
  <c r="G198" i="1" s="1"/>
  <c r="C175" i="1"/>
  <c r="D175" i="1" s="1"/>
  <c r="F175" i="1" s="1"/>
  <c r="G175" i="1" s="1"/>
  <c r="C158" i="1"/>
  <c r="D158" i="1" s="1"/>
  <c r="F158" i="1" s="1"/>
  <c r="G158" i="1" s="1"/>
  <c r="C76" i="1"/>
  <c r="D76" i="1" s="1"/>
  <c r="F76" i="1" s="1"/>
  <c r="G76" i="1" s="1"/>
  <c r="C205" i="1"/>
  <c r="D205" i="1" s="1"/>
  <c r="F205" i="1" s="1"/>
  <c r="G205" i="1" s="1"/>
  <c r="C197" i="1"/>
  <c r="D197" i="1" s="1"/>
  <c r="F197" i="1" s="1"/>
  <c r="G197" i="1" s="1"/>
  <c r="C194" i="1"/>
  <c r="D194" i="1" s="1"/>
  <c r="F194" i="1" s="1"/>
  <c r="G194" i="1" s="1"/>
  <c r="C179" i="1"/>
  <c r="D179" i="1" s="1"/>
  <c r="F179" i="1" s="1"/>
  <c r="G179" i="1" s="1"/>
  <c r="C177" i="1"/>
  <c r="D177" i="1" s="1"/>
  <c r="F177" i="1" s="1"/>
  <c r="G177" i="1" s="1"/>
  <c r="C162" i="1"/>
  <c r="D162" i="1" s="1"/>
  <c r="F162" i="1" s="1"/>
  <c r="G162" i="1" s="1"/>
  <c r="C145" i="1"/>
  <c r="D145" i="1" s="1"/>
  <c r="F145" i="1" s="1"/>
  <c r="G145" i="1" s="1"/>
  <c r="C48" i="1"/>
  <c r="D48" i="1" s="1"/>
  <c r="F48" i="1" s="1"/>
  <c r="G48" i="1" s="1"/>
  <c r="C224" i="1"/>
  <c r="D224" i="1" s="1"/>
  <c r="F224" i="1" s="1"/>
  <c r="G224" i="1" s="1"/>
  <c r="C216" i="1"/>
  <c r="D216" i="1" s="1"/>
  <c r="F216" i="1" s="1"/>
  <c r="G216" i="1" s="1"/>
  <c r="C208" i="1"/>
  <c r="D208" i="1" s="1"/>
  <c r="F208" i="1" s="1"/>
  <c r="G208" i="1" s="1"/>
  <c r="C200" i="1"/>
  <c r="D200" i="1" s="1"/>
  <c r="F200" i="1" s="1"/>
  <c r="G200" i="1" s="1"/>
  <c r="C182" i="1"/>
  <c r="D182" i="1" s="1"/>
  <c r="F182" i="1" s="1"/>
  <c r="G182" i="1" s="1"/>
  <c r="C167" i="1"/>
  <c r="D167" i="1" s="1"/>
  <c r="F167" i="1" s="1"/>
  <c r="G167" i="1" s="1"/>
  <c r="C165" i="1"/>
  <c r="D165" i="1" s="1"/>
  <c r="F165" i="1" s="1"/>
  <c r="G165" i="1" s="1"/>
  <c r="C141" i="1"/>
  <c r="D141" i="1" s="1"/>
  <c r="F141" i="1" s="1"/>
  <c r="G141" i="1" s="1"/>
  <c r="C109" i="1"/>
  <c r="D109" i="1" s="1"/>
  <c r="F109" i="1" s="1"/>
  <c r="G109" i="1" s="1"/>
  <c r="C80" i="1"/>
  <c r="D80" i="1" s="1"/>
  <c r="F80" i="1" s="1"/>
  <c r="G80" i="1" s="1"/>
  <c r="C196" i="1"/>
  <c r="D196" i="1" s="1"/>
  <c r="F196" i="1" s="1"/>
  <c r="G196" i="1" s="1"/>
  <c r="C188" i="1"/>
  <c r="D188" i="1" s="1"/>
  <c r="F188" i="1" s="1"/>
  <c r="G188" i="1" s="1"/>
  <c r="C180" i="1"/>
  <c r="D180" i="1" s="1"/>
  <c r="F180" i="1" s="1"/>
  <c r="G180" i="1" s="1"/>
  <c r="C172" i="1"/>
  <c r="D172" i="1" s="1"/>
  <c r="F172" i="1" s="1"/>
  <c r="G172" i="1" s="1"/>
  <c r="C164" i="1"/>
  <c r="D164" i="1" s="1"/>
  <c r="F164" i="1" s="1"/>
  <c r="G164" i="1" s="1"/>
  <c r="C156" i="1"/>
  <c r="D156" i="1" s="1"/>
  <c r="F156" i="1" s="1"/>
  <c r="G156" i="1" s="1"/>
  <c r="C148" i="1"/>
  <c r="D148" i="1" s="1"/>
  <c r="F148" i="1" s="1"/>
  <c r="G148" i="1" s="1"/>
  <c r="C140" i="1"/>
  <c r="D140" i="1" s="1"/>
  <c r="F140" i="1" s="1"/>
  <c r="G140" i="1" s="1"/>
  <c r="C130" i="1"/>
  <c r="D130" i="1" s="1"/>
  <c r="F130" i="1" s="1"/>
  <c r="G130" i="1" s="1"/>
  <c r="C128" i="1"/>
  <c r="D128" i="1" s="1"/>
  <c r="F128" i="1" s="1"/>
  <c r="G128" i="1" s="1"/>
  <c r="C113" i="1"/>
  <c r="D113" i="1" s="1"/>
  <c r="F113" i="1" s="1"/>
  <c r="G113" i="1" s="1"/>
  <c r="C98" i="1"/>
  <c r="D98" i="1" s="1"/>
  <c r="F98" i="1" s="1"/>
  <c r="G98" i="1" s="1"/>
  <c r="C92" i="1"/>
  <c r="D92" i="1" s="1"/>
  <c r="F92" i="1" s="1"/>
  <c r="G92" i="1" s="1"/>
  <c r="C84" i="1"/>
  <c r="D84" i="1" s="1"/>
  <c r="F84" i="1" s="1"/>
  <c r="G84" i="1" s="1"/>
  <c r="C54" i="1"/>
  <c r="D54" i="1" s="1"/>
  <c r="F54" i="1" s="1"/>
  <c r="G54" i="1" s="1"/>
  <c r="C147" i="1"/>
  <c r="D147" i="1" s="1"/>
  <c r="F147" i="1" s="1"/>
  <c r="G147" i="1" s="1"/>
  <c r="C139" i="1"/>
  <c r="D139" i="1" s="1"/>
  <c r="F139" i="1" s="1"/>
  <c r="G139" i="1" s="1"/>
  <c r="C134" i="1"/>
  <c r="D134" i="1" s="1"/>
  <c r="F134" i="1" s="1"/>
  <c r="G134" i="1" s="1"/>
  <c r="C132" i="1"/>
  <c r="D132" i="1" s="1"/>
  <c r="F132" i="1" s="1"/>
  <c r="G132" i="1" s="1"/>
  <c r="C117" i="1"/>
  <c r="D117" i="1" s="1"/>
  <c r="F117" i="1" s="1"/>
  <c r="G117" i="1" s="1"/>
  <c r="C99" i="1"/>
  <c r="D99" i="1" s="1"/>
  <c r="F99" i="1" s="1"/>
  <c r="G99" i="1" s="1"/>
  <c r="C64" i="1"/>
  <c r="D64" i="1" s="1"/>
  <c r="F64" i="1" s="1"/>
  <c r="G64" i="1" s="1"/>
  <c r="C60" i="1"/>
  <c r="D60" i="1" s="1"/>
  <c r="F60" i="1" s="1"/>
  <c r="G60" i="1" s="1"/>
  <c r="C146" i="1"/>
  <c r="D146" i="1" s="1"/>
  <c r="F146" i="1" s="1"/>
  <c r="G146" i="1" s="1"/>
  <c r="C138" i="1"/>
  <c r="D138" i="1" s="1"/>
  <c r="F138" i="1" s="1"/>
  <c r="G138" i="1" s="1"/>
  <c r="C121" i="1"/>
  <c r="D121" i="1" s="1"/>
  <c r="F121" i="1" s="1"/>
  <c r="G121" i="1" s="1"/>
  <c r="C106" i="1"/>
  <c r="D106" i="1" s="1"/>
  <c r="F106" i="1" s="1"/>
  <c r="G106" i="1" s="1"/>
  <c r="C104" i="1"/>
  <c r="D104" i="1" s="1"/>
  <c r="F104" i="1" s="1"/>
  <c r="G104" i="1" s="1"/>
  <c r="C90" i="1"/>
  <c r="D90" i="1" s="1"/>
  <c r="F90" i="1" s="1"/>
  <c r="G90" i="1" s="1"/>
  <c r="C70" i="1"/>
  <c r="D70" i="1" s="1"/>
  <c r="F70" i="1" s="1"/>
  <c r="G70" i="1" s="1"/>
  <c r="C40" i="1"/>
  <c r="D40" i="1" s="1"/>
  <c r="F40" i="1" s="1"/>
  <c r="G40" i="1" s="1"/>
  <c r="C127" i="1"/>
  <c r="D127" i="1" s="1"/>
  <c r="F127" i="1" s="1"/>
  <c r="G127" i="1" s="1"/>
  <c r="C119" i="1"/>
  <c r="D119" i="1" s="1"/>
  <c r="F119" i="1" s="1"/>
  <c r="G119" i="1" s="1"/>
  <c r="C111" i="1"/>
  <c r="D111" i="1" s="1"/>
  <c r="F111" i="1" s="1"/>
  <c r="G111" i="1" s="1"/>
  <c r="C103" i="1"/>
  <c r="D103" i="1" s="1"/>
  <c r="F103" i="1" s="1"/>
  <c r="G103" i="1" s="1"/>
  <c r="C88" i="1"/>
  <c r="D88" i="1" s="1"/>
  <c r="F88" i="1" s="1"/>
  <c r="G88" i="1" s="1"/>
  <c r="C74" i="1"/>
  <c r="D74" i="1" s="1"/>
  <c r="F74" i="1" s="1"/>
  <c r="G74" i="1" s="1"/>
  <c r="C58" i="1"/>
  <c r="D58" i="1" s="1"/>
  <c r="F58" i="1" s="1"/>
  <c r="G58" i="1" s="1"/>
  <c r="C42" i="1"/>
  <c r="D42" i="1" s="1"/>
  <c r="F42" i="1" s="1"/>
  <c r="G42" i="1" s="1"/>
  <c r="C97" i="1"/>
  <c r="D97" i="1" s="1"/>
  <c r="F97" i="1" s="1"/>
  <c r="G97" i="1" s="1"/>
  <c r="C89" i="1"/>
  <c r="D89" i="1" s="1"/>
  <c r="F89" i="1" s="1"/>
  <c r="G89" i="1" s="1"/>
  <c r="C81" i="1"/>
  <c r="D81" i="1" s="1"/>
  <c r="F81" i="1" s="1"/>
  <c r="G81" i="1" s="1"/>
  <c r="C73" i="1"/>
  <c r="D73" i="1" s="1"/>
  <c r="F73" i="1" s="1"/>
  <c r="G73" i="1" s="1"/>
  <c r="C65" i="1"/>
  <c r="D65" i="1" s="1"/>
  <c r="F65" i="1" s="1"/>
  <c r="G65" i="1" s="1"/>
  <c r="C57" i="1"/>
  <c r="D57" i="1" s="1"/>
  <c r="F57" i="1" s="1"/>
  <c r="G57" i="1" s="1"/>
  <c r="C49" i="1"/>
  <c r="D49" i="1" s="1"/>
  <c r="F49" i="1" s="1"/>
  <c r="G49" i="1" s="1"/>
  <c r="C41" i="1"/>
  <c r="D41" i="1" s="1"/>
  <c r="F41" i="1" s="1"/>
  <c r="G41" i="1" s="1"/>
  <c r="C83" i="1"/>
  <c r="D83" i="1" s="1"/>
  <c r="F83" i="1" s="1"/>
  <c r="G83" i="1" s="1"/>
  <c r="C75" i="1"/>
  <c r="D75" i="1" s="1"/>
  <c r="F75" i="1" s="1"/>
  <c r="G75" i="1" s="1"/>
  <c r="C67" i="1"/>
  <c r="D67" i="1" s="1"/>
  <c r="F67" i="1" s="1"/>
  <c r="G67" i="1" s="1"/>
  <c r="C59" i="1"/>
  <c r="D59" i="1" s="1"/>
  <c r="F59" i="1" s="1"/>
  <c r="G59" i="1" s="1"/>
  <c r="C51" i="1"/>
  <c r="D51" i="1" s="1"/>
  <c r="F51" i="1" s="1"/>
  <c r="G51" i="1" s="1"/>
  <c r="C43" i="1"/>
  <c r="D43" i="1" s="1"/>
  <c r="F43" i="1" s="1"/>
  <c r="G43" i="1" s="1"/>
  <c r="C38" i="8"/>
  <c r="D38" i="8" s="1"/>
  <c r="F38" i="8" s="1"/>
  <c r="C372" i="8"/>
  <c r="D372" i="8" s="1"/>
  <c r="F372" i="8" s="1"/>
  <c r="G372" i="8" s="1"/>
  <c r="C368" i="8"/>
  <c r="D368" i="8" s="1"/>
  <c r="F368" i="8" s="1"/>
  <c r="G368" i="8" s="1"/>
  <c r="C364" i="8"/>
  <c r="D364" i="8" s="1"/>
  <c r="F364" i="8" s="1"/>
  <c r="G364" i="8" s="1"/>
  <c r="C332" i="8"/>
  <c r="D332" i="8" s="1"/>
  <c r="F332" i="8" s="1"/>
  <c r="G332" i="8" s="1"/>
  <c r="C344" i="8"/>
  <c r="D344" i="8" s="1"/>
  <c r="F344" i="8" s="1"/>
  <c r="G344" i="8" s="1"/>
  <c r="C324" i="8"/>
  <c r="D324" i="8" s="1"/>
  <c r="F324" i="8" s="1"/>
  <c r="G324" i="8" s="1"/>
  <c r="C352" i="8"/>
  <c r="D352" i="8" s="1"/>
  <c r="F352" i="8" s="1"/>
  <c r="G352" i="8" s="1"/>
  <c r="C304" i="8"/>
  <c r="D304" i="8" s="1"/>
  <c r="F304" i="8" s="1"/>
  <c r="G304" i="8" s="1"/>
  <c r="C244" i="8"/>
  <c r="D244" i="8" s="1"/>
  <c r="F244" i="8" s="1"/>
  <c r="G244" i="8" s="1"/>
  <c r="C224" i="8"/>
  <c r="D224" i="8" s="1"/>
  <c r="F224" i="8" s="1"/>
  <c r="G224" i="8" s="1"/>
  <c r="C363" i="8"/>
  <c r="D363" i="8" s="1"/>
  <c r="F363" i="8" s="1"/>
  <c r="G363" i="8" s="1"/>
  <c r="C339" i="8"/>
  <c r="D339" i="8" s="1"/>
  <c r="F339" i="8" s="1"/>
  <c r="G339" i="8" s="1"/>
  <c r="C323" i="8"/>
  <c r="D323" i="8" s="1"/>
  <c r="F323" i="8" s="1"/>
  <c r="G323" i="8" s="1"/>
  <c r="C303" i="8"/>
  <c r="D303" i="8" s="1"/>
  <c r="F303" i="8" s="1"/>
  <c r="G303" i="8" s="1"/>
  <c r="C279" i="8"/>
  <c r="D279" i="8" s="1"/>
  <c r="F279" i="8" s="1"/>
  <c r="G279" i="8" s="1"/>
  <c r="C255" i="8"/>
  <c r="D255" i="8" s="1"/>
  <c r="F255" i="8" s="1"/>
  <c r="G255" i="8" s="1"/>
  <c r="C231" i="8"/>
  <c r="D231" i="8" s="1"/>
  <c r="F231" i="8" s="1"/>
  <c r="G231" i="8" s="1"/>
  <c r="C215" i="8"/>
  <c r="D215" i="8" s="1"/>
  <c r="F215" i="8" s="1"/>
  <c r="G215" i="8" s="1"/>
  <c r="C184" i="8"/>
  <c r="D184" i="8" s="1"/>
  <c r="F184" i="8" s="1"/>
  <c r="G184" i="8" s="1"/>
  <c r="C151" i="8"/>
  <c r="D151" i="8" s="1"/>
  <c r="F151" i="8" s="1"/>
  <c r="G151" i="8" s="1"/>
  <c r="C120" i="8"/>
  <c r="D120" i="8" s="1"/>
  <c r="F120" i="8" s="1"/>
  <c r="G120" i="8" s="1"/>
  <c r="C88" i="8"/>
  <c r="D88" i="8" s="1"/>
  <c r="F88" i="8" s="1"/>
  <c r="G88" i="8" s="1"/>
  <c r="C55" i="8"/>
  <c r="D55" i="8" s="1"/>
  <c r="F55" i="8" s="1"/>
  <c r="G55" i="8" s="1"/>
  <c r="C296" i="8"/>
  <c r="D296" i="8" s="1"/>
  <c r="F296" i="8" s="1"/>
  <c r="G296" i="8" s="1"/>
  <c r="C276" i="8"/>
  <c r="D276" i="8" s="1"/>
  <c r="F276" i="8" s="1"/>
  <c r="G276" i="8" s="1"/>
  <c r="C256" i="8"/>
  <c r="D256" i="8" s="1"/>
  <c r="F256" i="8" s="1"/>
  <c r="G256" i="8" s="1"/>
  <c r="C371" i="8"/>
  <c r="D371" i="8" s="1"/>
  <c r="F371" i="8" s="1"/>
  <c r="G371" i="8" s="1"/>
  <c r="C347" i="8"/>
  <c r="D347" i="8" s="1"/>
  <c r="F347" i="8" s="1"/>
  <c r="G347" i="8" s="1"/>
  <c r="C311" i="8"/>
  <c r="D311" i="8" s="1"/>
  <c r="F311" i="8" s="1"/>
  <c r="G311" i="8" s="1"/>
  <c r="C283" i="8"/>
  <c r="D283" i="8" s="1"/>
  <c r="F283" i="8" s="1"/>
  <c r="G283" i="8" s="1"/>
  <c r="C251" i="8"/>
  <c r="D251" i="8" s="1"/>
  <c r="F251" i="8" s="1"/>
  <c r="G251" i="8" s="1"/>
  <c r="C219" i="8"/>
  <c r="D219" i="8" s="1"/>
  <c r="F219" i="8" s="1"/>
  <c r="G219" i="8" s="1"/>
  <c r="C199" i="8"/>
  <c r="D199" i="8" s="1"/>
  <c r="F199" i="8" s="1"/>
  <c r="G199" i="8" s="1"/>
  <c r="C168" i="8"/>
  <c r="D168" i="8" s="1"/>
  <c r="F168" i="8" s="1"/>
  <c r="G168" i="8" s="1"/>
  <c r="C134" i="8"/>
  <c r="D134" i="8" s="1"/>
  <c r="F134" i="8" s="1"/>
  <c r="G134" i="8" s="1"/>
  <c r="C104" i="8"/>
  <c r="D104" i="8" s="1"/>
  <c r="F104" i="8" s="1"/>
  <c r="G104" i="8" s="1"/>
  <c r="C71" i="8"/>
  <c r="D71" i="8" s="1"/>
  <c r="F71" i="8" s="1"/>
  <c r="G71" i="8" s="1"/>
  <c r="C40" i="8"/>
  <c r="D40" i="8" s="1"/>
  <c r="F40" i="8" s="1"/>
  <c r="G40" i="8" s="1"/>
  <c r="C370" i="8"/>
  <c r="D370" i="8" s="1"/>
  <c r="F370" i="8" s="1"/>
  <c r="G370" i="8" s="1"/>
  <c r="C362" i="8"/>
  <c r="D362" i="8" s="1"/>
  <c r="F362" i="8" s="1"/>
  <c r="G362" i="8" s="1"/>
  <c r="C354" i="8"/>
  <c r="D354" i="8" s="1"/>
  <c r="F354" i="8" s="1"/>
  <c r="G354" i="8" s="1"/>
  <c r="C346" i="8"/>
  <c r="D346" i="8" s="1"/>
  <c r="F346" i="8" s="1"/>
  <c r="G346" i="8" s="1"/>
  <c r="C338" i="8"/>
  <c r="D338" i="8" s="1"/>
  <c r="F338" i="8" s="1"/>
  <c r="G338" i="8" s="1"/>
  <c r="C330" i="8"/>
  <c r="D330" i="8" s="1"/>
  <c r="F330" i="8" s="1"/>
  <c r="G330" i="8" s="1"/>
  <c r="C322" i="8"/>
  <c r="D322" i="8" s="1"/>
  <c r="F322" i="8" s="1"/>
  <c r="G322" i="8" s="1"/>
  <c r="C314" i="8"/>
  <c r="D314" i="8" s="1"/>
  <c r="F314" i="8" s="1"/>
  <c r="G314" i="8" s="1"/>
  <c r="C306" i="8"/>
  <c r="D306" i="8" s="1"/>
  <c r="F306" i="8" s="1"/>
  <c r="G306" i="8" s="1"/>
  <c r="C298" i="8"/>
  <c r="D298" i="8" s="1"/>
  <c r="F298" i="8" s="1"/>
  <c r="G298" i="8" s="1"/>
  <c r="C290" i="8"/>
  <c r="D290" i="8" s="1"/>
  <c r="F290" i="8" s="1"/>
  <c r="G290" i="8" s="1"/>
  <c r="C282" i="8"/>
  <c r="D282" i="8" s="1"/>
  <c r="F282" i="8" s="1"/>
  <c r="G282" i="8" s="1"/>
  <c r="C274" i="8"/>
  <c r="D274" i="8" s="1"/>
  <c r="F274" i="8" s="1"/>
  <c r="G274" i="8" s="1"/>
  <c r="C266" i="8"/>
  <c r="D266" i="8" s="1"/>
  <c r="F266" i="8" s="1"/>
  <c r="G266" i="8" s="1"/>
  <c r="C258" i="8"/>
  <c r="D258" i="8" s="1"/>
  <c r="F258" i="8" s="1"/>
  <c r="G258" i="8" s="1"/>
  <c r="C250" i="8"/>
  <c r="D250" i="8" s="1"/>
  <c r="F250" i="8" s="1"/>
  <c r="G250" i="8" s="1"/>
  <c r="C242" i="8"/>
  <c r="D242" i="8" s="1"/>
  <c r="F242" i="8" s="1"/>
  <c r="G242" i="8" s="1"/>
  <c r="C234" i="8"/>
  <c r="D234" i="8" s="1"/>
  <c r="F234" i="8" s="1"/>
  <c r="G234" i="8" s="1"/>
  <c r="C226" i="8"/>
  <c r="D226" i="8" s="1"/>
  <c r="F226" i="8" s="1"/>
  <c r="G226" i="8" s="1"/>
  <c r="C218" i="8"/>
  <c r="D218" i="8" s="1"/>
  <c r="F218" i="8" s="1"/>
  <c r="G218" i="8" s="1"/>
  <c r="C210" i="8"/>
  <c r="D210" i="8" s="1"/>
  <c r="F210" i="8" s="1"/>
  <c r="G210" i="8" s="1"/>
  <c r="C204" i="8"/>
  <c r="D204" i="8" s="1"/>
  <c r="F204" i="8" s="1"/>
  <c r="G204" i="8" s="1"/>
  <c r="C202" i="8"/>
  <c r="D202" i="8" s="1"/>
  <c r="F202" i="8" s="1"/>
  <c r="G202" i="8" s="1"/>
  <c r="C187" i="8"/>
  <c r="D187" i="8" s="1"/>
  <c r="F187" i="8" s="1"/>
  <c r="G187" i="8" s="1"/>
  <c r="C172" i="8"/>
  <c r="D172" i="8" s="1"/>
  <c r="F172" i="8" s="1"/>
  <c r="G172" i="8" s="1"/>
  <c r="C170" i="8"/>
  <c r="D170" i="8" s="1"/>
  <c r="F170" i="8" s="1"/>
  <c r="G170" i="8" s="1"/>
  <c r="C155" i="8"/>
  <c r="D155" i="8" s="1"/>
  <c r="F155" i="8" s="1"/>
  <c r="G155" i="8" s="1"/>
  <c r="C140" i="8"/>
  <c r="D140" i="8" s="1"/>
  <c r="F140" i="8" s="1"/>
  <c r="G140" i="8" s="1"/>
  <c r="C138" i="8"/>
  <c r="D138" i="8" s="1"/>
  <c r="F138" i="8" s="1"/>
  <c r="G138" i="8" s="1"/>
  <c r="C123" i="8"/>
  <c r="D123" i="8" s="1"/>
  <c r="F123" i="8" s="1"/>
  <c r="G123" i="8" s="1"/>
  <c r="C108" i="8"/>
  <c r="D108" i="8" s="1"/>
  <c r="F108" i="8" s="1"/>
  <c r="G108" i="8" s="1"/>
  <c r="C106" i="8"/>
  <c r="D106" i="8" s="1"/>
  <c r="F106" i="8" s="1"/>
  <c r="G106" i="8" s="1"/>
  <c r="C91" i="8"/>
  <c r="D91" i="8" s="1"/>
  <c r="F91" i="8" s="1"/>
  <c r="G91" i="8" s="1"/>
  <c r="C76" i="8"/>
  <c r="D76" i="8" s="1"/>
  <c r="F76" i="8" s="1"/>
  <c r="G76" i="8" s="1"/>
  <c r="C74" i="8"/>
  <c r="D74" i="8" s="1"/>
  <c r="F74" i="8" s="1"/>
  <c r="G74" i="8" s="1"/>
  <c r="C59" i="8"/>
  <c r="D59" i="8" s="1"/>
  <c r="F59" i="8" s="1"/>
  <c r="G59" i="8" s="1"/>
  <c r="C44" i="8"/>
  <c r="D44" i="8" s="1"/>
  <c r="F44" i="8" s="1"/>
  <c r="G44" i="8" s="1"/>
  <c r="C42" i="8"/>
  <c r="D42" i="8" s="1"/>
  <c r="F42" i="8" s="1"/>
  <c r="G42" i="8" s="1"/>
  <c r="C288" i="8"/>
  <c r="D288" i="8" s="1"/>
  <c r="F288" i="8" s="1"/>
  <c r="G288" i="8" s="1"/>
  <c r="C240" i="8"/>
  <c r="D240" i="8" s="1"/>
  <c r="F240" i="8" s="1"/>
  <c r="G240" i="8" s="1"/>
  <c r="C367" i="8"/>
  <c r="D367" i="8" s="1"/>
  <c r="F367" i="8" s="1"/>
  <c r="G367" i="8" s="1"/>
  <c r="C343" i="8"/>
  <c r="D343" i="8" s="1"/>
  <c r="F343" i="8" s="1"/>
  <c r="G343" i="8" s="1"/>
  <c r="C319" i="8"/>
  <c r="D319" i="8" s="1"/>
  <c r="F319" i="8" s="1"/>
  <c r="G319" i="8" s="1"/>
  <c r="C299" i="8"/>
  <c r="D299" i="8" s="1"/>
  <c r="F299" i="8" s="1"/>
  <c r="G299" i="8" s="1"/>
  <c r="C275" i="8"/>
  <c r="D275" i="8" s="1"/>
  <c r="F275" i="8" s="1"/>
  <c r="G275" i="8" s="1"/>
  <c r="C259" i="8"/>
  <c r="D259" i="8" s="1"/>
  <c r="F259" i="8" s="1"/>
  <c r="G259" i="8" s="1"/>
  <c r="C239" i="8"/>
  <c r="D239" i="8" s="1"/>
  <c r="F239" i="8" s="1"/>
  <c r="G239" i="8" s="1"/>
  <c r="C211" i="8"/>
  <c r="D211" i="8" s="1"/>
  <c r="F211" i="8" s="1"/>
  <c r="G211" i="8" s="1"/>
  <c r="C182" i="8"/>
  <c r="D182" i="8" s="1"/>
  <c r="F182" i="8" s="1"/>
  <c r="G182" i="8" s="1"/>
  <c r="C152" i="8"/>
  <c r="D152" i="8" s="1"/>
  <c r="F152" i="8" s="1"/>
  <c r="G152" i="8" s="1"/>
  <c r="C118" i="8"/>
  <c r="D118" i="8" s="1"/>
  <c r="F118" i="8" s="1"/>
  <c r="G118" i="8" s="1"/>
  <c r="C86" i="8"/>
  <c r="D86" i="8" s="1"/>
  <c r="F86" i="8" s="1"/>
  <c r="G86" i="8" s="1"/>
  <c r="C54" i="8"/>
  <c r="D54" i="8" s="1"/>
  <c r="F54" i="8" s="1"/>
  <c r="G54" i="8" s="1"/>
  <c r="C373" i="8"/>
  <c r="D373" i="8" s="1"/>
  <c r="F373" i="8" s="1"/>
  <c r="G373" i="8" s="1"/>
  <c r="C365" i="8"/>
  <c r="D365" i="8" s="1"/>
  <c r="F365" i="8" s="1"/>
  <c r="G365" i="8" s="1"/>
  <c r="C357" i="8"/>
  <c r="D357" i="8" s="1"/>
  <c r="F357" i="8" s="1"/>
  <c r="G357" i="8" s="1"/>
  <c r="C349" i="8"/>
  <c r="D349" i="8" s="1"/>
  <c r="F349" i="8" s="1"/>
  <c r="G349" i="8" s="1"/>
  <c r="C341" i="8"/>
  <c r="D341" i="8" s="1"/>
  <c r="F341" i="8" s="1"/>
  <c r="G341" i="8" s="1"/>
  <c r="C333" i="8"/>
  <c r="D333" i="8" s="1"/>
  <c r="F333" i="8" s="1"/>
  <c r="G333" i="8" s="1"/>
  <c r="C325" i="8"/>
  <c r="D325" i="8" s="1"/>
  <c r="F325" i="8" s="1"/>
  <c r="G325" i="8" s="1"/>
  <c r="C317" i="8"/>
  <c r="D317" i="8" s="1"/>
  <c r="F317" i="8" s="1"/>
  <c r="G317" i="8" s="1"/>
  <c r="C309" i="8"/>
  <c r="D309" i="8" s="1"/>
  <c r="F309" i="8" s="1"/>
  <c r="G309" i="8" s="1"/>
  <c r="C301" i="8"/>
  <c r="D301" i="8" s="1"/>
  <c r="F301" i="8" s="1"/>
  <c r="G301" i="8" s="1"/>
  <c r="C293" i="8"/>
  <c r="D293" i="8" s="1"/>
  <c r="F293" i="8" s="1"/>
  <c r="G293" i="8" s="1"/>
  <c r="C285" i="8"/>
  <c r="D285" i="8" s="1"/>
  <c r="F285" i="8" s="1"/>
  <c r="G285" i="8" s="1"/>
  <c r="C277" i="8"/>
  <c r="D277" i="8" s="1"/>
  <c r="F277" i="8" s="1"/>
  <c r="G277" i="8" s="1"/>
  <c r="C269" i="8"/>
  <c r="D269" i="8" s="1"/>
  <c r="F269" i="8" s="1"/>
  <c r="G269" i="8" s="1"/>
  <c r="C261" i="8"/>
  <c r="D261" i="8" s="1"/>
  <c r="F261" i="8" s="1"/>
  <c r="G261" i="8" s="1"/>
  <c r="C253" i="8"/>
  <c r="D253" i="8" s="1"/>
  <c r="F253" i="8" s="1"/>
  <c r="G253" i="8" s="1"/>
  <c r="C245" i="8"/>
  <c r="D245" i="8" s="1"/>
  <c r="F245" i="8" s="1"/>
  <c r="G245" i="8" s="1"/>
  <c r="C237" i="8"/>
  <c r="D237" i="8" s="1"/>
  <c r="F237" i="8" s="1"/>
  <c r="G237" i="8" s="1"/>
  <c r="C229" i="8"/>
  <c r="D229" i="8" s="1"/>
  <c r="F229" i="8" s="1"/>
  <c r="G229" i="8" s="1"/>
  <c r="C221" i="8"/>
  <c r="D221" i="8" s="1"/>
  <c r="F221" i="8" s="1"/>
  <c r="G221" i="8" s="1"/>
  <c r="C213" i="8"/>
  <c r="D213" i="8" s="1"/>
  <c r="F213" i="8" s="1"/>
  <c r="G213" i="8" s="1"/>
  <c r="C192" i="8"/>
  <c r="D192" i="8" s="1"/>
  <c r="F192" i="8" s="1"/>
  <c r="G192" i="8" s="1"/>
  <c r="C190" i="8"/>
  <c r="D190" i="8" s="1"/>
  <c r="F190" i="8" s="1"/>
  <c r="G190" i="8" s="1"/>
  <c r="C175" i="8"/>
  <c r="D175" i="8" s="1"/>
  <c r="F175" i="8" s="1"/>
  <c r="G175" i="8" s="1"/>
  <c r="C160" i="8"/>
  <c r="D160" i="8" s="1"/>
  <c r="F160" i="8" s="1"/>
  <c r="G160" i="8" s="1"/>
  <c r="C158" i="8"/>
  <c r="D158" i="8" s="1"/>
  <c r="F158" i="8" s="1"/>
  <c r="G158" i="8" s="1"/>
  <c r="C143" i="8"/>
  <c r="D143" i="8" s="1"/>
  <c r="F143" i="8" s="1"/>
  <c r="G143" i="8" s="1"/>
  <c r="C128" i="8"/>
  <c r="D128" i="8" s="1"/>
  <c r="F128" i="8" s="1"/>
  <c r="G128" i="8" s="1"/>
  <c r="C126" i="8"/>
  <c r="D126" i="8" s="1"/>
  <c r="F126" i="8" s="1"/>
  <c r="G126" i="8" s="1"/>
  <c r="C111" i="8"/>
  <c r="D111" i="8" s="1"/>
  <c r="F111" i="8" s="1"/>
  <c r="G111" i="8" s="1"/>
  <c r="C96" i="8"/>
  <c r="D96" i="8" s="1"/>
  <c r="F96" i="8" s="1"/>
  <c r="G96" i="8" s="1"/>
  <c r="C94" i="8"/>
  <c r="D94" i="8" s="1"/>
  <c r="F94" i="8" s="1"/>
  <c r="G94" i="8" s="1"/>
  <c r="C79" i="8"/>
  <c r="D79" i="8" s="1"/>
  <c r="F79" i="8" s="1"/>
  <c r="G79" i="8" s="1"/>
  <c r="C64" i="8"/>
  <c r="D64" i="8" s="1"/>
  <c r="F64" i="8" s="1"/>
  <c r="G64" i="8" s="1"/>
  <c r="C62" i="8"/>
  <c r="D62" i="8" s="1"/>
  <c r="F62" i="8" s="1"/>
  <c r="G62" i="8" s="1"/>
  <c r="C47" i="8"/>
  <c r="D47" i="8" s="1"/>
  <c r="F47" i="8" s="1"/>
  <c r="G47" i="8" s="1"/>
  <c r="C320" i="8"/>
  <c r="D320" i="8" s="1"/>
  <c r="F320" i="8" s="1"/>
  <c r="G320" i="8" s="1"/>
  <c r="C280" i="8"/>
  <c r="D280" i="8" s="1"/>
  <c r="F280" i="8" s="1"/>
  <c r="G280" i="8" s="1"/>
  <c r="C260" i="8"/>
  <c r="D260" i="8" s="1"/>
  <c r="F260" i="8" s="1"/>
  <c r="G260" i="8" s="1"/>
  <c r="C228" i="8"/>
  <c r="D228" i="8" s="1"/>
  <c r="F228" i="8" s="1"/>
  <c r="G228" i="8" s="1"/>
  <c r="C216" i="8"/>
  <c r="D216" i="8" s="1"/>
  <c r="F216" i="8" s="1"/>
  <c r="G216" i="8" s="1"/>
  <c r="C208" i="8"/>
  <c r="D208" i="8" s="1"/>
  <c r="F208" i="8" s="1"/>
  <c r="G208" i="8" s="1"/>
  <c r="C195" i="8"/>
  <c r="D195" i="8" s="1"/>
  <c r="F195" i="8" s="1"/>
  <c r="G195" i="8" s="1"/>
  <c r="C180" i="8"/>
  <c r="D180" i="8" s="1"/>
  <c r="F180" i="8" s="1"/>
  <c r="G180" i="8" s="1"/>
  <c r="C178" i="8"/>
  <c r="D178" i="8" s="1"/>
  <c r="F178" i="8" s="1"/>
  <c r="G178" i="8" s="1"/>
  <c r="C163" i="8"/>
  <c r="D163" i="8" s="1"/>
  <c r="F163" i="8" s="1"/>
  <c r="G163" i="8" s="1"/>
  <c r="C148" i="8"/>
  <c r="D148" i="8" s="1"/>
  <c r="F148" i="8" s="1"/>
  <c r="G148" i="8" s="1"/>
  <c r="C146" i="8"/>
  <c r="D146" i="8" s="1"/>
  <c r="F146" i="8" s="1"/>
  <c r="G146" i="8" s="1"/>
  <c r="C131" i="8"/>
  <c r="D131" i="8" s="1"/>
  <c r="F131" i="8" s="1"/>
  <c r="G131" i="8" s="1"/>
  <c r="C116" i="8"/>
  <c r="D116" i="8" s="1"/>
  <c r="F116" i="8" s="1"/>
  <c r="G116" i="8" s="1"/>
  <c r="C114" i="8"/>
  <c r="D114" i="8" s="1"/>
  <c r="F114" i="8" s="1"/>
  <c r="G114" i="8" s="1"/>
  <c r="C99" i="8"/>
  <c r="D99" i="8" s="1"/>
  <c r="F99" i="8" s="1"/>
  <c r="G99" i="8" s="1"/>
  <c r="C84" i="8"/>
  <c r="D84" i="8" s="1"/>
  <c r="F84" i="8" s="1"/>
  <c r="G84" i="8" s="1"/>
  <c r="C82" i="8"/>
  <c r="D82" i="8" s="1"/>
  <c r="F82" i="8" s="1"/>
  <c r="G82" i="8" s="1"/>
  <c r="C67" i="8"/>
  <c r="D67" i="8" s="1"/>
  <c r="F67" i="8" s="1"/>
  <c r="G67" i="8" s="1"/>
  <c r="C52" i="8"/>
  <c r="D52" i="8" s="1"/>
  <c r="F52" i="8" s="1"/>
  <c r="G52" i="8" s="1"/>
  <c r="C50" i="8"/>
  <c r="D50" i="8" s="1"/>
  <c r="F50" i="8" s="1"/>
  <c r="G50" i="8" s="1"/>
  <c r="C201" i="8"/>
  <c r="D201" i="8" s="1"/>
  <c r="F201" i="8" s="1"/>
  <c r="G201" i="8" s="1"/>
  <c r="C193" i="8"/>
  <c r="D193" i="8" s="1"/>
  <c r="F193" i="8" s="1"/>
  <c r="G193" i="8" s="1"/>
  <c r="C185" i="8"/>
  <c r="D185" i="8" s="1"/>
  <c r="F185" i="8" s="1"/>
  <c r="G185" i="8" s="1"/>
  <c r="C177" i="8"/>
  <c r="D177" i="8" s="1"/>
  <c r="F177" i="8" s="1"/>
  <c r="G177" i="8" s="1"/>
  <c r="C169" i="8"/>
  <c r="D169" i="8" s="1"/>
  <c r="F169" i="8" s="1"/>
  <c r="G169" i="8" s="1"/>
  <c r="C161" i="8"/>
  <c r="D161" i="8" s="1"/>
  <c r="F161" i="8" s="1"/>
  <c r="G161" i="8" s="1"/>
  <c r="C153" i="8"/>
  <c r="D153" i="8" s="1"/>
  <c r="F153" i="8" s="1"/>
  <c r="G153" i="8" s="1"/>
  <c r="C145" i="8"/>
  <c r="D145" i="8" s="1"/>
  <c r="F145" i="8" s="1"/>
  <c r="G145" i="8" s="1"/>
  <c r="C137" i="8"/>
  <c r="D137" i="8" s="1"/>
  <c r="F137" i="8" s="1"/>
  <c r="G137" i="8" s="1"/>
  <c r="C129" i="8"/>
  <c r="D129" i="8" s="1"/>
  <c r="F129" i="8" s="1"/>
  <c r="G129" i="8" s="1"/>
  <c r="C121" i="8"/>
  <c r="D121" i="8" s="1"/>
  <c r="F121" i="8" s="1"/>
  <c r="G121" i="8" s="1"/>
  <c r="C113" i="8"/>
  <c r="D113" i="8" s="1"/>
  <c r="F113" i="8" s="1"/>
  <c r="G113" i="8" s="1"/>
  <c r="C105" i="8"/>
  <c r="D105" i="8" s="1"/>
  <c r="F105" i="8" s="1"/>
  <c r="G105" i="8" s="1"/>
  <c r="C97" i="8"/>
  <c r="D97" i="8" s="1"/>
  <c r="F97" i="8" s="1"/>
  <c r="G97" i="8" s="1"/>
  <c r="C89" i="8"/>
  <c r="D89" i="8" s="1"/>
  <c r="F89" i="8" s="1"/>
  <c r="G89" i="8" s="1"/>
  <c r="C81" i="8"/>
  <c r="D81" i="8" s="1"/>
  <c r="F81" i="8" s="1"/>
  <c r="G81" i="8" s="1"/>
  <c r="C73" i="8"/>
  <c r="D73" i="8" s="1"/>
  <c r="F73" i="8" s="1"/>
  <c r="G73" i="8" s="1"/>
  <c r="C65" i="8"/>
  <c r="D65" i="8" s="1"/>
  <c r="F65" i="8" s="1"/>
  <c r="G65" i="8" s="1"/>
  <c r="C57" i="8"/>
  <c r="D57" i="8" s="1"/>
  <c r="F57" i="8" s="1"/>
  <c r="G57" i="8" s="1"/>
  <c r="C49" i="8"/>
  <c r="D49" i="8" s="1"/>
  <c r="F49" i="8" s="1"/>
  <c r="G49" i="8" s="1"/>
  <c r="C41" i="8"/>
  <c r="D41" i="8" s="1"/>
  <c r="F41" i="8" s="1"/>
  <c r="G41" i="8" s="1"/>
  <c r="C309" i="1"/>
  <c r="D309" i="1" s="1"/>
  <c r="F309" i="1" s="1"/>
  <c r="G309" i="1" s="1"/>
  <c r="C292" i="1"/>
  <c r="D292" i="1" s="1"/>
  <c r="F292" i="1" s="1"/>
  <c r="G292" i="1" s="1"/>
  <c r="C347" i="1"/>
  <c r="D347" i="1" s="1"/>
  <c r="F347" i="1" s="1"/>
  <c r="G347" i="1" s="1"/>
  <c r="C153" i="1"/>
  <c r="D153" i="1" s="1"/>
  <c r="F153" i="1" s="1"/>
  <c r="G153" i="1" s="1"/>
  <c r="C331" i="1"/>
  <c r="D331" i="1" s="1"/>
  <c r="F331" i="1" s="1"/>
  <c r="G331" i="1" s="1"/>
  <c r="C371" i="1"/>
  <c r="D371" i="1" s="1"/>
  <c r="F371" i="1" s="1"/>
  <c r="G371" i="1" s="1"/>
  <c r="C359" i="1"/>
  <c r="D359" i="1" s="1"/>
  <c r="F359" i="1" s="1"/>
  <c r="G359" i="1" s="1"/>
  <c r="C327" i="1"/>
  <c r="D327" i="1" s="1"/>
  <c r="F327" i="1" s="1"/>
  <c r="G327" i="1" s="1"/>
  <c r="C291" i="1"/>
  <c r="D291" i="1" s="1"/>
  <c r="F291" i="1" s="1"/>
  <c r="G291" i="1" s="1"/>
  <c r="C227" i="1"/>
  <c r="D227" i="1" s="1"/>
  <c r="F227" i="1" s="1"/>
  <c r="G227" i="1" s="1"/>
  <c r="C361" i="1"/>
  <c r="D361" i="1" s="1"/>
  <c r="F361" i="1" s="1"/>
  <c r="G361" i="1" s="1"/>
  <c r="C339" i="1"/>
  <c r="D339" i="1" s="1"/>
  <c r="F339" i="1" s="1"/>
  <c r="G339" i="1" s="1"/>
  <c r="C307" i="1"/>
  <c r="D307" i="1" s="1"/>
  <c r="F307" i="1" s="1"/>
  <c r="G307" i="1" s="1"/>
  <c r="C259" i="1"/>
  <c r="D259" i="1" s="1"/>
  <c r="F259" i="1" s="1"/>
  <c r="G259" i="1" s="1"/>
  <c r="C375" i="1"/>
  <c r="D375" i="1" s="1"/>
  <c r="F375" i="1" s="1"/>
  <c r="G375" i="1" s="1"/>
  <c r="C351" i="1"/>
  <c r="D351" i="1" s="1"/>
  <c r="F351" i="1" s="1"/>
  <c r="G351" i="1" s="1"/>
  <c r="C293" i="1"/>
  <c r="D293" i="1" s="1"/>
  <c r="F293" i="1" s="1"/>
  <c r="G293" i="1" s="1"/>
  <c r="C251" i="1"/>
  <c r="D251" i="1" s="1"/>
  <c r="F251" i="1" s="1"/>
  <c r="G251" i="1" s="1"/>
  <c r="C370" i="1"/>
  <c r="D370" i="1" s="1"/>
  <c r="F370" i="1" s="1"/>
  <c r="G370" i="1" s="1"/>
  <c r="C362" i="1"/>
  <c r="D362" i="1" s="1"/>
  <c r="F362" i="1" s="1"/>
  <c r="G362" i="1" s="1"/>
  <c r="C354" i="1"/>
  <c r="D354" i="1" s="1"/>
  <c r="F354" i="1" s="1"/>
  <c r="G354" i="1" s="1"/>
  <c r="C346" i="1"/>
  <c r="D346" i="1" s="1"/>
  <c r="F346" i="1" s="1"/>
  <c r="G346" i="1" s="1"/>
  <c r="C338" i="1"/>
  <c r="D338" i="1" s="1"/>
  <c r="F338" i="1" s="1"/>
  <c r="G338" i="1" s="1"/>
  <c r="C330" i="1"/>
  <c r="D330" i="1" s="1"/>
  <c r="F330" i="1" s="1"/>
  <c r="G330" i="1" s="1"/>
  <c r="C322" i="1"/>
  <c r="D322" i="1" s="1"/>
  <c r="F322" i="1" s="1"/>
  <c r="G322" i="1" s="1"/>
  <c r="C312" i="1"/>
  <c r="D312" i="1" s="1"/>
  <c r="F312" i="1" s="1"/>
  <c r="G312" i="1" s="1"/>
  <c r="C297" i="1"/>
  <c r="D297" i="1" s="1"/>
  <c r="F297" i="1" s="1"/>
  <c r="G297" i="1" s="1"/>
  <c r="C295" i="1"/>
  <c r="D295" i="1" s="1"/>
  <c r="F295" i="1" s="1"/>
  <c r="G295" i="1" s="1"/>
  <c r="C280" i="1"/>
  <c r="D280" i="1" s="1"/>
  <c r="F280" i="1" s="1"/>
  <c r="G280" i="1" s="1"/>
  <c r="C273" i="1"/>
  <c r="D273" i="1" s="1"/>
  <c r="F273" i="1" s="1"/>
  <c r="G273" i="1" s="1"/>
  <c r="C257" i="1"/>
  <c r="D257" i="1" s="1"/>
  <c r="F257" i="1" s="1"/>
  <c r="G257" i="1" s="1"/>
  <c r="C226" i="1"/>
  <c r="D226" i="1" s="1"/>
  <c r="F226" i="1" s="1"/>
  <c r="G226" i="1" s="1"/>
  <c r="C185" i="1"/>
  <c r="D185" i="1" s="1"/>
  <c r="F185" i="1" s="1"/>
  <c r="G185" i="1" s="1"/>
  <c r="C357" i="1"/>
  <c r="D357" i="1" s="1"/>
  <c r="F357" i="1" s="1"/>
  <c r="G357" i="1" s="1"/>
  <c r="C349" i="1"/>
  <c r="D349" i="1" s="1"/>
  <c r="F349" i="1" s="1"/>
  <c r="G349" i="1" s="1"/>
  <c r="C341" i="1"/>
  <c r="D341" i="1" s="1"/>
  <c r="F341" i="1" s="1"/>
  <c r="G341" i="1" s="1"/>
  <c r="C333" i="1"/>
  <c r="D333" i="1" s="1"/>
  <c r="F333" i="1" s="1"/>
  <c r="G333" i="1" s="1"/>
  <c r="C325" i="1"/>
  <c r="D325" i="1" s="1"/>
  <c r="F325" i="1" s="1"/>
  <c r="G325" i="1" s="1"/>
  <c r="C317" i="1"/>
  <c r="D317" i="1" s="1"/>
  <c r="F317" i="1" s="1"/>
  <c r="G317" i="1" s="1"/>
  <c r="C315" i="1"/>
  <c r="D315" i="1" s="1"/>
  <c r="F315" i="1" s="1"/>
  <c r="G315" i="1" s="1"/>
  <c r="C300" i="1"/>
  <c r="D300" i="1" s="1"/>
  <c r="F300" i="1" s="1"/>
  <c r="G300" i="1" s="1"/>
  <c r="C285" i="1"/>
  <c r="D285" i="1" s="1"/>
  <c r="F285" i="1" s="1"/>
  <c r="G285" i="1" s="1"/>
  <c r="C283" i="1"/>
  <c r="D283" i="1" s="1"/>
  <c r="F283" i="1" s="1"/>
  <c r="G283" i="1" s="1"/>
  <c r="C263" i="1"/>
  <c r="D263" i="1" s="1"/>
  <c r="F263" i="1" s="1"/>
  <c r="G263" i="1" s="1"/>
  <c r="C247" i="1"/>
  <c r="D247" i="1" s="1"/>
  <c r="F247" i="1" s="1"/>
  <c r="G247" i="1" s="1"/>
  <c r="C225" i="1"/>
  <c r="D225" i="1" s="1"/>
  <c r="F225" i="1" s="1"/>
  <c r="G225" i="1" s="1"/>
  <c r="C376" i="1"/>
  <c r="D376" i="1" s="1"/>
  <c r="F376" i="1" s="1"/>
  <c r="G376" i="1" s="1"/>
  <c r="C368" i="1"/>
  <c r="D368" i="1" s="1"/>
  <c r="F368" i="1" s="1"/>
  <c r="G368" i="1" s="1"/>
  <c r="C360" i="1"/>
  <c r="D360" i="1" s="1"/>
  <c r="F360" i="1" s="1"/>
  <c r="G360" i="1" s="1"/>
  <c r="C352" i="1"/>
  <c r="D352" i="1" s="1"/>
  <c r="F352" i="1" s="1"/>
  <c r="G352" i="1" s="1"/>
  <c r="C344" i="1"/>
  <c r="D344" i="1" s="1"/>
  <c r="F344" i="1" s="1"/>
  <c r="G344" i="1" s="1"/>
  <c r="C336" i="1"/>
  <c r="D336" i="1" s="1"/>
  <c r="F336" i="1" s="1"/>
  <c r="G336" i="1" s="1"/>
  <c r="C328" i="1"/>
  <c r="D328" i="1" s="1"/>
  <c r="F328" i="1" s="1"/>
  <c r="G328" i="1" s="1"/>
  <c r="C320" i="1"/>
  <c r="D320" i="1" s="1"/>
  <c r="F320" i="1" s="1"/>
  <c r="G320" i="1" s="1"/>
  <c r="C305" i="1"/>
  <c r="D305" i="1" s="1"/>
  <c r="F305" i="1" s="1"/>
  <c r="G305" i="1" s="1"/>
  <c r="C303" i="1"/>
  <c r="D303" i="1" s="1"/>
  <c r="F303" i="1" s="1"/>
  <c r="G303" i="1" s="1"/>
  <c r="C288" i="1"/>
  <c r="D288" i="1" s="1"/>
  <c r="F288" i="1" s="1"/>
  <c r="G288" i="1" s="1"/>
  <c r="C269" i="1"/>
  <c r="D269" i="1" s="1"/>
  <c r="F269" i="1" s="1"/>
  <c r="G269" i="1" s="1"/>
  <c r="C253" i="1"/>
  <c r="D253" i="1" s="1"/>
  <c r="F253" i="1" s="1"/>
  <c r="G253" i="1" s="1"/>
  <c r="C235" i="1"/>
  <c r="D235" i="1" s="1"/>
  <c r="F235" i="1" s="1"/>
  <c r="G235" i="1" s="1"/>
  <c r="C108" i="1"/>
  <c r="D108" i="1" s="1"/>
  <c r="F108" i="1" s="1"/>
  <c r="G108" i="1" s="1"/>
  <c r="C314" i="1"/>
  <c r="D314" i="1" s="1"/>
  <c r="F314" i="1" s="1"/>
  <c r="G314" i="1" s="1"/>
  <c r="C306" i="1"/>
  <c r="D306" i="1" s="1"/>
  <c r="F306" i="1" s="1"/>
  <c r="G306" i="1" s="1"/>
  <c r="C298" i="1"/>
  <c r="D298" i="1" s="1"/>
  <c r="F298" i="1" s="1"/>
  <c r="G298" i="1" s="1"/>
  <c r="C290" i="1"/>
  <c r="D290" i="1" s="1"/>
  <c r="F290" i="1" s="1"/>
  <c r="G290" i="1" s="1"/>
  <c r="C282" i="1"/>
  <c r="D282" i="1" s="1"/>
  <c r="F282" i="1" s="1"/>
  <c r="G282" i="1" s="1"/>
  <c r="C274" i="1"/>
  <c r="D274" i="1" s="1"/>
  <c r="F274" i="1" s="1"/>
  <c r="G274" i="1" s="1"/>
  <c r="C266" i="1"/>
  <c r="D266" i="1" s="1"/>
  <c r="F266" i="1" s="1"/>
  <c r="G266" i="1" s="1"/>
  <c r="C258" i="1"/>
  <c r="D258" i="1" s="1"/>
  <c r="F258" i="1" s="1"/>
  <c r="G258" i="1" s="1"/>
  <c r="C250" i="1"/>
  <c r="D250" i="1" s="1"/>
  <c r="F250" i="1" s="1"/>
  <c r="G250" i="1" s="1"/>
  <c r="C242" i="1"/>
  <c r="D242" i="1" s="1"/>
  <c r="F242" i="1" s="1"/>
  <c r="G242" i="1" s="1"/>
  <c r="C234" i="1"/>
  <c r="D234" i="1" s="1"/>
  <c r="F234" i="1" s="1"/>
  <c r="G234" i="1" s="1"/>
  <c r="C229" i="1"/>
  <c r="D229" i="1" s="1"/>
  <c r="F229" i="1" s="1"/>
  <c r="G229" i="1" s="1"/>
  <c r="C214" i="1"/>
  <c r="D214" i="1" s="1"/>
  <c r="F214" i="1" s="1"/>
  <c r="G214" i="1" s="1"/>
  <c r="C210" i="1"/>
  <c r="D210" i="1" s="1"/>
  <c r="F210" i="1" s="1"/>
  <c r="G210" i="1" s="1"/>
  <c r="C191" i="1"/>
  <c r="D191" i="1" s="1"/>
  <c r="F191" i="1" s="1"/>
  <c r="G191" i="1" s="1"/>
  <c r="C174" i="1"/>
  <c r="D174" i="1" s="1"/>
  <c r="F174" i="1" s="1"/>
  <c r="G174" i="1" s="1"/>
  <c r="C157" i="1"/>
  <c r="D157" i="1" s="1"/>
  <c r="F157" i="1" s="1"/>
  <c r="G157" i="1" s="1"/>
  <c r="C241" i="1"/>
  <c r="D241" i="1" s="1"/>
  <c r="F241" i="1" s="1"/>
  <c r="G241" i="1" s="1"/>
  <c r="C233" i="1"/>
  <c r="D233" i="1" s="1"/>
  <c r="F233" i="1" s="1"/>
  <c r="G233" i="1" s="1"/>
  <c r="C218" i="1"/>
  <c r="D218" i="1" s="1"/>
  <c r="F218" i="1" s="1"/>
  <c r="G218" i="1" s="1"/>
  <c r="C211" i="1"/>
  <c r="D211" i="1" s="1"/>
  <c r="F211" i="1" s="1"/>
  <c r="G211" i="1" s="1"/>
  <c r="C186" i="1"/>
  <c r="D186" i="1" s="1"/>
  <c r="F186" i="1" s="1"/>
  <c r="G186" i="1" s="1"/>
  <c r="C169" i="1"/>
  <c r="D169" i="1" s="1"/>
  <c r="F169" i="1" s="1"/>
  <c r="G169" i="1" s="1"/>
  <c r="C149" i="1"/>
  <c r="D149" i="1" s="1"/>
  <c r="F149" i="1" s="1"/>
  <c r="G149" i="1" s="1"/>
  <c r="C78" i="1"/>
  <c r="D78" i="1" s="1"/>
  <c r="F78" i="1" s="1"/>
  <c r="G78" i="1" s="1"/>
  <c r="C272" i="1"/>
  <c r="D272" i="1" s="1"/>
  <c r="F272" i="1" s="1"/>
  <c r="G272" i="1" s="1"/>
  <c r="C264" i="1"/>
  <c r="D264" i="1" s="1"/>
  <c r="F264" i="1" s="1"/>
  <c r="G264" i="1" s="1"/>
  <c r="C256" i="1"/>
  <c r="D256" i="1" s="1"/>
  <c r="F256" i="1" s="1"/>
  <c r="G256" i="1" s="1"/>
  <c r="C248" i="1"/>
  <c r="D248" i="1" s="1"/>
  <c r="F248" i="1" s="1"/>
  <c r="G248" i="1" s="1"/>
  <c r="C240" i="1"/>
  <c r="D240" i="1" s="1"/>
  <c r="F240" i="1" s="1"/>
  <c r="G240" i="1" s="1"/>
  <c r="C232" i="1"/>
  <c r="D232" i="1" s="1"/>
  <c r="F232" i="1" s="1"/>
  <c r="G232" i="1" s="1"/>
  <c r="C222" i="1"/>
  <c r="D222" i="1" s="1"/>
  <c r="F222" i="1" s="1"/>
  <c r="G222" i="1" s="1"/>
  <c r="C206" i="1"/>
  <c r="D206" i="1" s="1"/>
  <c r="F206" i="1" s="1"/>
  <c r="G206" i="1" s="1"/>
  <c r="C190" i="1"/>
  <c r="D190" i="1" s="1"/>
  <c r="F190" i="1" s="1"/>
  <c r="G190" i="1" s="1"/>
  <c r="C173" i="1"/>
  <c r="D173" i="1" s="1"/>
  <c r="F173" i="1" s="1"/>
  <c r="G173" i="1" s="1"/>
  <c r="C91" i="1"/>
  <c r="D91" i="1" s="1"/>
  <c r="F91" i="1" s="1"/>
  <c r="G91" i="1" s="1"/>
  <c r="C209" i="1"/>
  <c r="D209" i="1" s="1"/>
  <c r="F209" i="1" s="1"/>
  <c r="G209" i="1" s="1"/>
  <c r="C201" i="1"/>
  <c r="D201" i="1" s="1"/>
  <c r="F201" i="1" s="1"/>
  <c r="G201" i="1" s="1"/>
  <c r="C195" i="1"/>
  <c r="D195" i="1" s="1"/>
  <c r="F195" i="1" s="1"/>
  <c r="G195" i="1" s="1"/>
  <c r="C193" i="1"/>
  <c r="D193" i="1" s="1"/>
  <c r="F193" i="1" s="1"/>
  <c r="G193" i="1" s="1"/>
  <c r="C178" i="1"/>
  <c r="D178" i="1" s="1"/>
  <c r="F178" i="1" s="1"/>
  <c r="G178" i="1" s="1"/>
  <c r="C163" i="1"/>
  <c r="D163" i="1" s="1"/>
  <c r="F163" i="1" s="1"/>
  <c r="G163" i="1" s="1"/>
  <c r="C161" i="1"/>
  <c r="D161" i="1" s="1"/>
  <c r="F161" i="1" s="1"/>
  <c r="G161" i="1" s="1"/>
  <c r="C110" i="1"/>
  <c r="D110" i="1" s="1"/>
  <c r="F110" i="1" s="1"/>
  <c r="G110" i="1" s="1"/>
  <c r="C228" i="1"/>
  <c r="D228" i="1" s="1"/>
  <c r="F228" i="1" s="1"/>
  <c r="G228" i="1" s="1"/>
  <c r="C220" i="1"/>
  <c r="D220" i="1" s="1"/>
  <c r="F220" i="1" s="1"/>
  <c r="G220" i="1" s="1"/>
  <c r="C212" i="1"/>
  <c r="D212" i="1" s="1"/>
  <c r="F212" i="1" s="1"/>
  <c r="G212" i="1" s="1"/>
  <c r="C204" i="1"/>
  <c r="D204" i="1" s="1"/>
  <c r="F204" i="1" s="1"/>
  <c r="G204" i="1" s="1"/>
  <c r="C183" i="1"/>
  <c r="D183" i="1" s="1"/>
  <c r="F183" i="1" s="1"/>
  <c r="G183" i="1" s="1"/>
  <c r="C181" i="1"/>
  <c r="D181" i="1" s="1"/>
  <c r="F181" i="1" s="1"/>
  <c r="G181" i="1" s="1"/>
  <c r="C166" i="1"/>
  <c r="D166" i="1" s="1"/>
  <c r="F166" i="1" s="1"/>
  <c r="G166" i="1" s="1"/>
  <c r="C151" i="1"/>
  <c r="D151" i="1" s="1"/>
  <c r="F151" i="1" s="1"/>
  <c r="G151" i="1" s="1"/>
  <c r="C126" i="1"/>
  <c r="D126" i="1" s="1"/>
  <c r="F126" i="1" s="1"/>
  <c r="G126" i="1" s="1"/>
  <c r="C94" i="1"/>
  <c r="D94" i="1" s="1"/>
  <c r="F94" i="1" s="1"/>
  <c r="G94" i="1" s="1"/>
  <c r="C46" i="1"/>
  <c r="D46" i="1" s="1"/>
  <c r="F46" i="1" s="1"/>
  <c r="G46" i="1" s="1"/>
  <c r="C192" i="1"/>
  <c r="D192" i="1" s="1"/>
  <c r="F192" i="1" s="1"/>
  <c r="G192" i="1" s="1"/>
  <c r="C184" i="1"/>
  <c r="D184" i="1" s="1"/>
  <c r="F184" i="1" s="1"/>
  <c r="G184" i="1" s="1"/>
  <c r="C176" i="1"/>
  <c r="D176" i="1" s="1"/>
  <c r="F176" i="1" s="1"/>
  <c r="G176" i="1" s="1"/>
  <c r="C168" i="1"/>
  <c r="D168" i="1" s="1"/>
  <c r="F168" i="1" s="1"/>
  <c r="G168" i="1" s="1"/>
  <c r="C160" i="1"/>
  <c r="D160" i="1" s="1"/>
  <c r="F160" i="1" s="1"/>
  <c r="G160" i="1" s="1"/>
  <c r="C152" i="1"/>
  <c r="D152" i="1" s="1"/>
  <c r="F152" i="1" s="1"/>
  <c r="G152" i="1" s="1"/>
  <c r="C144" i="1"/>
  <c r="D144" i="1" s="1"/>
  <c r="F144" i="1" s="1"/>
  <c r="G144" i="1" s="1"/>
  <c r="C136" i="1"/>
  <c r="D136" i="1" s="1"/>
  <c r="F136" i="1" s="1"/>
  <c r="G136" i="1" s="1"/>
  <c r="C129" i="1"/>
  <c r="D129" i="1" s="1"/>
  <c r="F129" i="1" s="1"/>
  <c r="G129" i="1" s="1"/>
  <c r="C114" i="1"/>
  <c r="D114" i="1" s="1"/>
  <c r="F114" i="1" s="1"/>
  <c r="G114" i="1" s="1"/>
  <c r="C112" i="1"/>
  <c r="D112" i="1" s="1"/>
  <c r="F112" i="1" s="1"/>
  <c r="G112" i="1" s="1"/>
  <c r="C95" i="1"/>
  <c r="D95" i="1" s="1"/>
  <c r="F95" i="1" s="1"/>
  <c r="G95" i="1" s="1"/>
  <c r="C86" i="1"/>
  <c r="D86" i="1" s="1"/>
  <c r="F86" i="1" s="1"/>
  <c r="G86" i="1" s="1"/>
  <c r="C56" i="1"/>
  <c r="D56" i="1" s="1"/>
  <c r="F56" i="1" s="1"/>
  <c r="G56" i="1" s="1"/>
  <c r="C52" i="1"/>
  <c r="D52" i="1" s="1"/>
  <c r="F52" i="1" s="1"/>
  <c r="G52" i="1" s="1"/>
  <c r="C143" i="1"/>
  <c r="D143" i="1" s="1"/>
  <c r="F143" i="1" s="1"/>
  <c r="G143" i="1" s="1"/>
  <c r="C135" i="1"/>
  <c r="D135" i="1" s="1"/>
  <c r="F135" i="1" s="1"/>
  <c r="G135" i="1" s="1"/>
  <c r="C133" i="1"/>
  <c r="D133" i="1" s="1"/>
  <c r="F133" i="1" s="1"/>
  <c r="G133" i="1" s="1"/>
  <c r="C118" i="1"/>
  <c r="D118" i="1" s="1"/>
  <c r="F118" i="1" s="1"/>
  <c r="G118" i="1" s="1"/>
  <c r="C116" i="1"/>
  <c r="D116" i="1" s="1"/>
  <c r="F116" i="1" s="1"/>
  <c r="G116" i="1" s="1"/>
  <c r="C96" i="1"/>
  <c r="D96" i="1" s="1"/>
  <c r="F96" i="1" s="1"/>
  <c r="G96" i="1" s="1"/>
  <c r="C62" i="1"/>
  <c r="D62" i="1" s="1"/>
  <c r="F62" i="1" s="1"/>
  <c r="G62" i="1" s="1"/>
  <c r="C150" i="1"/>
  <c r="D150" i="1" s="1"/>
  <c r="F150" i="1" s="1"/>
  <c r="G150" i="1" s="1"/>
  <c r="C142" i="1"/>
  <c r="D142" i="1" s="1"/>
  <c r="F142" i="1" s="1"/>
  <c r="G142" i="1" s="1"/>
  <c r="C122" i="1"/>
  <c r="D122" i="1" s="1"/>
  <c r="F122" i="1" s="1"/>
  <c r="G122" i="1" s="1"/>
  <c r="C120" i="1"/>
  <c r="D120" i="1" s="1"/>
  <c r="F120" i="1" s="1"/>
  <c r="G120" i="1" s="1"/>
  <c r="C105" i="1"/>
  <c r="D105" i="1" s="1"/>
  <c r="F105" i="1" s="1"/>
  <c r="G105" i="1" s="1"/>
  <c r="C100" i="1"/>
  <c r="D100" i="1" s="1"/>
  <c r="F100" i="1" s="1"/>
  <c r="G100" i="1" s="1"/>
  <c r="C72" i="1"/>
  <c r="D72" i="1" s="1"/>
  <c r="F72" i="1" s="1"/>
  <c r="G72" i="1" s="1"/>
  <c r="C68" i="1"/>
  <c r="D68" i="1" s="1"/>
  <c r="F68" i="1" s="1"/>
  <c r="G68" i="1" s="1"/>
  <c r="C131" i="1"/>
  <c r="D131" i="1" s="1"/>
  <c r="F131" i="1" s="1"/>
  <c r="G131" i="1" s="1"/>
  <c r="C123" i="1"/>
  <c r="D123" i="1" s="1"/>
  <c r="F123" i="1" s="1"/>
  <c r="G123" i="1" s="1"/>
  <c r="C115" i="1"/>
  <c r="D115" i="1" s="1"/>
  <c r="F115" i="1" s="1"/>
  <c r="G115" i="1" s="1"/>
  <c r="C107" i="1"/>
  <c r="D107" i="1" s="1"/>
  <c r="F107" i="1" s="1"/>
  <c r="G107" i="1" s="1"/>
  <c r="C102" i="1"/>
  <c r="D102" i="1" s="1"/>
  <c r="F102" i="1" s="1"/>
  <c r="G102" i="1" s="1"/>
  <c r="C82" i="1"/>
  <c r="D82" i="1" s="1"/>
  <c r="F82" i="1" s="1"/>
  <c r="G82" i="1" s="1"/>
  <c r="C66" i="1"/>
  <c r="D66" i="1" s="1"/>
  <c r="F66" i="1" s="1"/>
  <c r="G66" i="1" s="1"/>
  <c r="C50" i="1"/>
  <c r="D50" i="1" s="1"/>
  <c r="F50" i="1" s="1"/>
  <c r="G50" i="1" s="1"/>
  <c r="C101" i="1"/>
  <c r="D101" i="1" s="1"/>
  <c r="F101" i="1" s="1"/>
  <c r="G101" i="1" s="1"/>
  <c r="C93" i="1"/>
  <c r="D93" i="1" s="1"/>
  <c r="F93" i="1" s="1"/>
  <c r="G93" i="1" s="1"/>
  <c r="C85" i="1"/>
  <c r="D85" i="1" s="1"/>
  <c r="F85" i="1" s="1"/>
  <c r="G85" i="1" s="1"/>
  <c r="C77" i="1"/>
  <c r="D77" i="1" s="1"/>
  <c r="F77" i="1" s="1"/>
  <c r="G77" i="1" s="1"/>
  <c r="C69" i="1"/>
  <c r="D69" i="1" s="1"/>
  <c r="F69" i="1" s="1"/>
  <c r="G69" i="1" s="1"/>
  <c r="C61" i="1"/>
  <c r="D61" i="1" s="1"/>
  <c r="F61" i="1" s="1"/>
  <c r="G61" i="1" s="1"/>
  <c r="C53" i="1"/>
  <c r="D53" i="1" s="1"/>
  <c r="F53" i="1" s="1"/>
  <c r="G53" i="1" s="1"/>
  <c r="C45" i="1"/>
  <c r="D45" i="1" s="1"/>
  <c r="F45" i="1" s="1"/>
  <c r="G45" i="1" s="1"/>
  <c r="C87" i="1"/>
  <c r="D87" i="1" s="1"/>
  <c r="F87" i="1" s="1"/>
  <c r="G87" i="1" s="1"/>
  <c r="C79" i="1"/>
  <c r="D79" i="1" s="1"/>
  <c r="F79" i="1" s="1"/>
  <c r="G79" i="1" s="1"/>
  <c r="C71" i="1"/>
  <c r="D71" i="1" s="1"/>
  <c r="F71" i="1" s="1"/>
  <c r="G71" i="1" s="1"/>
  <c r="C63" i="1"/>
  <c r="D63" i="1" s="1"/>
  <c r="F63" i="1" s="1"/>
  <c r="G63" i="1" s="1"/>
  <c r="C55" i="1"/>
  <c r="D55" i="1" s="1"/>
  <c r="F55" i="1" s="1"/>
  <c r="G55" i="1" s="1"/>
  <c r="C47" i="1"/>
  <c r="D47" i="1" s="1"/>
  <c r="F47" i="1" s="1"/>
  <c r="G47" i="1" s="1"/>
  <c r="E462" i="4"/>
  <c r="D463" i="4"/>
  <c r="F462" i="4"/>
  <c r="G462" i="4" s="1"/>
  <c r="H463" i="4" s="1"/>
  <c r="F336" i="8"/>
  <c r="G336" i="8" s="1"/>
  <c r="F296" i="1"/>
  <c r="G296" i="1" s="1"/>
  <c r="F245" i="1"/>
  <c r="G245" i="1" s="1"/>
  <c r="F236" i="1"/>
  <c r="G236" i="1" s="1"/>
  <c r="F154" i="8"/>
  <c r="G154" i="8" s="1"/>
  <c r="F331" i="8"/>
  <c r="G331" i="8" s="1"/>
  <c r="F248" i="8"/>
  <c r="G248" i="8" s="1"/>
  <c r="F150" i="8"/>
  <c r="G150" i="8" s="1"/>
  <c r="F342" i="8"/>
  <c r="G342" i="8" s="1"/>
  <c r="F278" i="8"/>
  <c r="G278" i="8" s="1"/>
  <c r="F214" i="8"/>
  <c r="G214" i="8" s="1"/>
  <c r="F139" i="8"/>
  <c r="G139" i="8" s="1"/>
  <c r="F58" i="8"/>
  <c r="G58" i="8" s="1"/>
  <c r="F287" i="8"/>
  <c r="G287" i="8" s="1"/>
  <c r="F70" i="8"/>
  <c r="G70" i="8" s="1"/>
  <c r="F321" i="8"/>
  <c r="G321" i="8" s="1"/>
  <c r="F257" i="8"/>
  <c r="G257" i="8" s="1"/>
  <c r="F176" i="8"/>
  <c r="G176" i="8" s="1"/>
  <c r="F95" i="8"/>
  <c r="G95" i="8" s="1"/>
  <c r="F252" i="8"/>
  <c r="G252" i="8" s="1"/>
  <c r="F100" i="8"/>
  <c r="G100" i="8" s="1"/>
  <c r="F125" i="8"/>
  <c r="G125" i="8" s="1"/>
  <c r="F39" i="1"/>
  <c r="G39" i="1" s="1"/>
  <c r="D377" i="8" l="1"/>
  <c r="D377" i="1"/>
  <c r="G377" i="1"/>
  <c r="F377" i="8"/>
  <c r="F377" i="1"/>
  <c r="E463" i="4"/>
  <c r="D464" i="4"/>
  <c r="F463" i="4"/>
  <c r="G463" i="4" s="1"/>
  <c r="H464" i="4" s="1"/>
  <c r="G38" i="8"/>
  <c r="G377" i="8" s="1"/>
  <c r="F464" i="4" l="1"/>
  <c r="G464" i="4" s="1"/>
  <c r="H465" i="4" s="1"/>
  <c r="E464" i="4"/>
  <c r="D465" i="4"/>
  <c r="E465" i="4" l="1"/>
  <c r="D466" i="4"/>
  <c r="F465" i="4"/>
  <c r="G465" i="4" s="1"/>
  <c r="H466" i="4" s="1"/>
  <c r="E466" i="4" l="1"/>
  <c r="D467" i="4"/>
  <c r="F466" i="4"/>
  <c r="G466" i="4" s="1"/>
  <c r="H467" i="4" s="1"/>
  <c r="E467" i="4" l="1"/>
  <c r="D468" i="4"/>
  <c r="F467" i="4"/>
  <c r="G467" i="4" s="1"/>
  <c r="H468" i="4" s="1"/>
  <c r="F468" i="4" l="1"/>
  <c r="G468" i="4" s="1"/>
  <c r="H469" i="4" s="1"/>
  <c r="D469" i="4"/>
  <c r="E468" i="4"/>
  <c r="E469" i="4" l="1"/>
  <c r="D470" i="4"/>
  <c r="F469" i="4"/>
  <c r="G469" i="4" s="1"/>
  <c r="H470" i="4" s="1"/>
  <c r="E470" i="4" l="1"/>
  <c r="D471" i="4"/>
  <c r="F470" i="4"/>
  <c r="G470" i="4" s="1"/>
  <c r="H471" i="4" s="1"/>
  <c r="E471" i="4" l="1"/>
  <c r="D472" i="4"/>
  <c r="F471" i="4"/>
  <c r="G471" i="4" s="1"/>
  <c r="H472" i="4" s="1"/>
  <c r="F472" i="4" l="1"/>
  <c r="G472" i="4" s="1"/>
  <c r="H473" i="4" s="1"/>
  <c r="E472" i="4"/>
  <c r="D473" i="4"/>
  <c r="E473" i="4" l="1"/>
  <c r="D474" i="4"/>
  <c r="F473" i="4"/>
  <c r="G473" i="4" s="1"/>
  <c r="H474" i="4" s="1"/>
  <c r="E474" i="4" l="1"/>
  <c r="D475" i="4"/>
  <c r="F474" i="4"/>
  <c r="G474" i="4" s="1"/>
  <c r="H475" i="4" s="1"/>
  <c r="E475" i="4" l="1"/>
  <c r="D476" i="4"/>
  <c r="F475" i="4"/>
  <c r="G475" i="4" s="1"/>
  <c r="H476" i="4" s="1"/>
  <c r="F476" i="4" l="1"/>
  <c r="G476" i="4" s="1"/>
  <c r="H477" i="4" s="1"/>
  <c r="E476" i="4"/>
  <c r="D477" i="4"/>
  <c r="E477" i="4" l="1"/>
  <c r="D478" i="4"/>
  <c r="F477" i="4"/>
  <c r="G477" i="4" s="1"/>
  <c r="H478" i="4" s="1"/>
  <c r="E478" i="4" l="1"/>
  <c r="D479" i="4"/>
  <c r="F478" i="4"/>
  <c r="G478" i="4" s="1"/>
  <c r="H479" i="4" s="1"/>
  <c r="E479" i="4" l="1"/>
  <c r="D480" i="4"/>
  <c r="F479" i="4"/>
  <c r="G479" i="4" s="1"/>
  <c r="H480" i="4" s="1"/>
  <c r="F480" i="4" l="1"/>
  <c r="G480" i="4" s="1"/>
  <c r="H481" i="4" s="1"/>
  <c r="E480" i="4"/>
  <c r="D481" i="4"/>
  <c r="E481" i="4" l="1"/>
  <c r="D482" i="4"/>
  <c r="F481" i="4"/>
  <c r="G481" i="4" s="1"/>
  <c r="H482" i="4" s="1"/>
  <c r="E482" i="4" l="1"/>
  <c r="D483" i="4"/>
  <c r="F482" i="4"/>
  <c r="G482" i="4" s="1"/>
  <c r="H483" i="4" s="1"/>
  <c r="E483" i="4" l="1"/>
  <c r="D484" i="4"/>
  <c r="F483" i="4"/>
  <c r="G483" i="4" s="1"/>
  <c r="H484" i="4" s="1"/>
  <c r="F484" i="4" l="1"/>
  <c r="G484" i="4" s="1"/>
  <c r="H485" i="4" s="1"/>
  <c r="D485" i="4"/>
  <c r="E484" i="4"/>
  <c r="E485" i="4" l="1"/>
  <c r="D486" i="4"/>
  <c r="F485" i="4"/>
  <c r="G485" i="4" s="1"/>
  <c r="H486" i="4" s="1"/>
  <c r="E486" i="4" l="1"/>
  <c r="D487" i="4"/>
  <c r="F486" i="4"/>
  <c r="G486" i="4" s="1"/>
  <c r="H487" i="4" s="1"/>
  <c r="E487" i="4" l="1"/>
  <c r="D488" i="4"/>
  <c r="F487" i="4"/>
  <c r="G487" i="4" s="1"/>
  <c r="H488" i="4" s="1"/>
  <c r="F488" i="4" l="1"/>
  <c r="G488" i="4" s="1"/>
  <c r="H489" i="4" s="1"/>
  <c r="E488" i="4"/>
  <c r="D489" i="4"/>
  <c r="E489" i="4" l="1"/>
  <c r="D490" i="4"/>
  <c r="F489" i="4"/>
  <c r="G489" i="4" s="1"/>
  <c r="H490" i="4" s="1"/>
  <c r="E490" i="4" l="1"/>
  <c r="D491" i="4"/>
  <c r="F490" i="4"/>
  <c r="G490" i="4" s="1"/>
  <c r="H491" i="4" s="1"/>
  <c r="E491" i="4" l="1"/>
  <c r="D492" i="4"/>
  <c r="F491" i="4"/>
  <c r="G491" i="4" s="1"/>
  <c r="H492" i="4" s="1"/>
  <c r="F492" i="4" l="1"/>
  <c r="G492" i="4" s="1"/>
  <c r="H493" i="4" s="1"/>
  <c r="E492" i="4"/>
  <c r="D493" i="4"/>
  <c r="E493" i="4" l="1"/>
  <c r="D494" i="4"/>
  <c r="F493" i="4"/>
  <c r="G493" i="4" s="1"/>
  <c r="H494" i="4" s="1"/>
  <c r="E494" i="4" l="1"/>
  <c r="D495" i="4"/>
  <c r="F494" i="4"/>
  <c r="G494" i="4" s="1"/>
  <c r="H495" i="4" s="1"/>
  <c r="E495" i="4" l="1"/>
  <c r="D496" i="4"/>
  <c r="F495" i="4"/>
  <c r="G495" i="4" s="1"/>
  <c r="H496" i="4" s="1"/>
  <c r="F496" i="4" l="1"/>
  <c r="G496" i="4" s="1"/>
  <c r="H497" i="4" s="1"/>
  <c r="E496" i="4"/>
  <c r="D497" i="4"/>
  <c r="E497" i="4" l="1"/>
  <c r="D498" i="4"/>
  <c r="F497" i="4"/>
  <c r="G497" i="4" s="1"/>
  <c r="H498" i="4" s="1"/>
  <c r="E498" i="4" l="1"/>
  <c r="D499" i="4"/>
  <c r="F498" i="4"/>
  <c r="G498" i="4" s="1"/>
  <c r="H499" i="4" s="1"/>
  <c r="E499" i="4" l="1"/>
  <c r="D500" i="4"/>
  <c r="F499" i="4"/>
  <c r="G499" i="4" s="1"/>
  <c r="H500" i="4" s="1"/>
  <c r="F500" i="4" l="1"/>
  <c r="G500" i="4" s="1"/>
  <c r="E500" i="4"/>
</calcChain>
</file>

<file path=xl/comments1.xml><?xml version="1.0" encoding="utf-8"?>
<comments xmlns="http://schemas.openxmlformats.org/spreadsheetml/2006/main">
  <authors>
    <author>jla</author>
  </authors>
  <commentList>
    <comment ref="I1" authorId="0">
      <text>
        <r>
          <rPr>
            <b/>
            <sz val="9"/>
            <color indexed="10"/>
            <rFont val="Tahoma"/>
            <family val="2"/>
          </rPr>
          <t>PREENCHER SOMENTE OS CAMPOS EM AMARELO DAS COLUNAS "J" e "K"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9"/>
            <color indexed="10"/>
            <rFont val="Tahoma"/>
            <family val="2"/>
          </rPr>
          <t xml:space="preserve">Preencher os valores recebidos com a folha de pagamento  complementar em julho de 2016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jla</author>
  </authors>
  <commentList>
    <comment ref="I1" authorId="0">
      <text>
        <r>
          <rPr>
            <b/>
            <sz val="9"/>
            <color indexed="10"/>
            <rFont val="Tahoma"/>
            <family val="2"/>
          </rPr>
          <t>PREENCHER SOMENTE OS CAMPOS EM AMARELO DAS COLUNAS "J" e "K"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9"/>
            <color indexed="10"/>
            <rFont val="Tahoma"/>
            <family val="2"/>
          </rPr>
          <t xml:space="preserve">Preencher os valores recebidos com a folha de pagamento  complementar em julho de 2016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<sst xmlns="http://schemas.openxmlformats.org/spreadsheetml/2006/main" count="277" uniqueCount="136">
  <si>
    <t>DATA</t>
  </si>
  <si>
    <t>ORTN</t>
  </si>
  <si>
    <t>OTN</t>
  </si>
  <si>
    <t>BTN</t>
  </si>
  <si>
    <t>INPC</t>
  </si>
  <si>
    <t>IGP-DI</t>
  </si>
  <si>
    <t>UFIR</t>
  </si>
  <si>
    <t>IRSM</t>
  </si>
  <si>
    <t>IPC-R</t>
  </si>
  <si>
    <t>URV</t>
  </si>
  <si>
    <t>IGP-M</t>
  </si>
  <si>
    <t>TR</t>
  </si>
  <si>
    <t>IPCA-E</t>
  </si>
  <si>
    <t>IGP-FGV</t>
  </si>
  <si>
    <t>IPC-FIPE</t>
  </si>
  <si>
    <t>POUP COM JUROS</t>
  </si>
  <si>
    <t>POUP SEM JUROS</t>
  </si>
  <si>
    <t>CÓDIGO</t>
  </si>
  <si>
    <t>ÍNDICE</t>
  </si>
  <si>
    <t>INDEXADOR</t>
  </si>
  <si>
    <t>VARIAÇÃO</t>
  </si>
  <si>
    <t>INDICADOR</t>
  </si>
  <si>
    <t>IPC</t>
  </si>
  <si>
    <t>-</t>
  </si>
  <si>
    <t>TOTAL EM :</t>
  </si>
  <si>
    <t>VALOR</t>
  </si>
  <si>
    <t>PRINCIPAL</t>
  </si>
  <si>
    <t>TOTAL</t>
  </si>
  <si>
    <t>COEFICIENTE DE</t>
  </si>
  <si>
    <t>ATUALIZAÇÃO</t>
  </si>
  <si>
    <t>CORRIGIDO</t>
  </si>
  <si>
    <t>JUROS</t>
  </si>
  <si>
    <t>VALOR DOS</t>
  </si>
  <si>
    <t>PERCENTUAL</t>
  </si>
  <si>
    <t>MM/AA</t>
  </si>
  <si>
    <t>DATA DE ATUALIZAÇÃO:</t>
  </si>
  <si>
    <t>TERMO INICIAL JUROS:</t>
  </si>
  <si>
    <t>PROCESSO:</t>
  </si>
  <si>
    <t>APENSO  :</t>
  </si>
  <si>
    <t xml:space="preserve">VARA    :   </t>
  </si>
  <si>
    <t>AUTOR   :</t>
  </si>
  <si>
    <t>RÉU     :</t>
  </si>
  <si>
    <t>DE JUROS</t>
  </si>
  <si>
    <t>MÉDIA INPC/IGP-DI</t>
  </si>
  <si>
    <t>EMBGTE  :</t>
  </si>
  <si>
    <t>EMBGDO  :</t>
  </si>
  <si>
    <t>EXEQTE  :</t>
  </si>
  <si>
    <t>EXECDO  :</t>
  </si>
  <si>
    <t>EXPTE   :</t>
  </si>
  <si>
    <t>EXPDO   :</t>
  </si>
  <si>
    <t>POUP 70% SELIC</t>
  </si>
  <si>
    <t>IPCA</t>
  </si>
  <si>
    <t>POUPANÇA</t>
  </si>
  <si>
    <t>JUROS DA POUPANÇA</t>
  </si>
  <si>
    <t>TAXA DE JUROS  ATÉ 07/09:</t>
  </si>
  <si>
    <t>TAXA DE JUROS APÓS 07/09:</t>
  </si>
  <si>
    <t>0,5% AO MÊS - SIMPLES</t>
  </si>
  <si>
    <t>0,5% AO MÊS - CAPITALIZADOS</t>
  </si>
  <si>
    <t>TAXA DE JUROS APÓS 07/09</t>
  </si>
  <si>
    <t xml:space="preserve">DATA DE ATUALIZAÇÃO      </t>
  </si>
  <si>
    <t xml:space="preserve">TAXA DE JUROS ATÉ 07/09 </t>
  </si>
  <si>
    <t>MESES ATÉ 07/09</t>
  </si>
  <si>
    <t>FORMA DE JUROS</t>
  </si>
  <si>
    <t>TAXA DE JUROS DEVIDA</t>
  </si>
  <si>
    <t>1% AO MÊS - SIMPLES</t>
  </si>
  <si>
    <t>1% AO MÊS - CAPITALIZADOS</t>
  </si>
  <si>
    <t xml:space="preserve">DATA DE INÍCIO DOS JUROS              </t>
  </si>
  <si>
    <t>JUROS DA POUPANÇA - CAPITALIZADO</t>
  </si>
  <si>
    <t xml:space="preserve">JUROS DA POUPANÇA - SIMPLES </t>
  </si>
  <si>
    <t>NOTA EXPLICATIVA</t>
  </si>
  <si>
    <t>1 - NO CÔMPUTO DA CORREÇÃO MONETÁRIA FORAM UTILIZADOS OS SEGUINTES ÍNDICES, CONFORME MANUAL DE ORIENTAÇÃO PARA OS CÁLCULOS NA JUSTIÇA FEDERAL - EDIÇÃO DE 12/2013:</t>
  </si>
  <si>
    <t>ATÉ</t>
  </si>
  <si>
    <t>VENCIMENTO BÁSICO LEI 13.317/2016</t>
  </si>
  <si>
    <t>GAJ LEI 13317/2016</t>
  </si>
  <si>
    <t>VENCIMENTO BÁSICO RECEBIDO</t>
  </si>
  <si>
    <t>GAJ RECEBIDA</t>
  </si>
  <si>
    <t>ADICIONAL DE TEMPO DE SERVIÇO</t>
  </si>
  <si>
    <t>ADICIONAL DE CAPACITAÇÃO</t>
  </si>
  <si>
    <t>ADICIONAL DE QUALIFICAÇÃO</t>
  </si>
  <si>
    <t>ADICIONAL T. SERVIÇO RECEBIDO</t>
  </si>
  <si>
    <t>ADICIONAL DE CAPACITAÇÃO RECEBIDO</t>
  </si>
  <si>
    <t>ADICIONAL DE QUALIFICAÇÃO RECEBIDO</t>
  </si>
  <si>
    <t>REMUNERAÇÃO DEVIDA</t>
  </si>
  <si>
    <t>REMUNERAÇÃO RECEBIDA</t>
  </si>
  <si>
    <t>DIFERENÇA DEVIDA</t>
  </si>
  <si>
    <t>CAMPOS A SEREM PREENCHIDOS</t>
  </si>
  <si>
    <t>ANALISTA</t>
  </si>
  <si>
    <t>C13</t>
  </si>
  <si>
    <t>C12</t>
  </si>
  <si>
    <t>C11</t>
  </si>
  <si>
    <t>B10</t>
  </si>
  <si>
    <t>B9</t>
  </si>
  <si>
    <t>B8</t>
  </si>
  <si>
    <t>B7</t>
  </si>
  <si>
    <t>B6</t>
  </si>
  <si>
    <t>A5</t>
  </si>
  <si>
    <t>A4</t>
  </si>
  <si>
    <t>A3</t>
  </si>
  <si>
    <t>A2</t>
  </si>
  <si>
    <t>A1</t>
  </si>
  <si>
    <t>TÉCNICOS</t>
  </si>
  <si>
    <t>7. 061,77</t>
  </si>
  <si>
    <t>C</t>
  </si>
  <si>
    <t>B</t>
  </si>
  <si>
    <t>JUDICIÁRIO</t>
  </si>
  <si>
    <t>A</t>
  </si>
  <si>
    <t>TÉCNICO</t>
  </si>
  <si>
    <t>AUXILIAR</t>
  </si>
  <si>
    <t>CARGO</t>
  </si>
  <si>
    <t>CLASSE</t>
  </si>
  <si>
    <t>PADRÃO</t>
  </si>
  <si>
    <t>A PARTIR DE</t>
  </si>
  <si>
    <t>CLASSE/PADRÃO EM 06/2016:</t>
  </si>
  <si>
    <t>CLASSE/PADRÃO EM 07/2016:</t>
  </si>
  <si>
    <t>NOME:</t>
  </si>
  <si>
    <t>ADICIONAL DE TEMPO DE SERVIÇO:</t>
  </si>
  <si>
    <t>ADICIONAL DE CAPACITAÇÃO:</t>
  </si>
  <si>
    <t>ADICIONAL DE QUALIFICAÇÃO:</t>
  </si>
  <si>
    <t>RUBRICAS</t>
  </si>
  <si>
    <t>VENCIMENTO BÁSICO RECEBIDO:</t>
  </si>
  <si>
    <t>GAJ RECEBIDA:</t>
  </si>
  <si>
    <t>ADICIONAL T. SERVIÇO RECEBIDO:</t>
  </si>
  <si>
    <t>ADICIONAL DE CAPACITAÇÃO RECEBIDO:</t>
  </si>
  <si>
    <t>ADICIONAL DE QUALIFICAÇÃO RECEBIDO:</t>
  </si>
  <si>
    <t>CÁLCULO DE APURAÇÃO E ATUALIZAÇÃO DE DIFERENÇAS</t>
  </si>
  <si>
    <t>GAS LEI 13317/2016</t>
  </si>
  <si>
    <t>GAS RECEBIDA</t>
  </si>
  <si>
    <t>GAS RECEBIDA:</t>
  </si>
  <si>
    <t>GAS:</t>
  </si>
  <si>
    <t>GAE:</t>
  </si>
  <si>
    <t>GAE RECEBIDA:</t>
  </si>
  <si>
    <t>GAE LEI 13317/2016</t>
  </si>
  <si>
    <t>GAE RECEBIDA</t>
  </si>
  <si>
    <t>Folha Complementar</t>
  </si>
  <si>
    <t>AUTOR</t>
  </si>
  <si>
    <t>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</si>
</sst>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General_)"/>
    <numFmt numFmtId="165" formatCode="mm/yy"/>
    <numFmt numFmtId="166" formatCode="mm/yyyy"/>
    <numFmt numFmtId="167" formatCode="0.0000%"/>
    <numFmt numFmtId="168" formatCode="0.000000"/>
    <numFmt numFmtId="169" formatCode="#,##0.000000_);\(#,##0.000000\)"/>
    <numFmt numFmtId="170" formatCode="0.00%\ &quot;AO MÊS&quot;"/>
    <numFmt numFmtId="171" formatCode="0&quot;ª VARA FEDERAL&quot;"/>
    <numFmt numFmtId="172" formatCode="#,##0.000"/>
    <numFmt numFmtId="173" formatCode="&quot;JUROS ATÉ&quot;\ mm/yy"/>
    <numFmt numFmtId="174" formatCode="&quot;JUROS APÓS&quot;\ mm/yy"/>
    <numFmt numFmtId="175" formatCode="&quot;MESES APÓS&quot;\ mm/yy"/>
    <numFmt numFmtId="176" formatCode="&quot;DESDE&quot;\ mm/yy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11"/>
      <name val="Courier New"/>
      <family val="3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0"/>
      <color indexed="12"/>
      <name val="Courier New"/>
      <family val="3"/>
    </font>
    <font>
      <b/>
      <sz val="10"/>
      <color indexed="10"/>
      <name val="Courier New"/>
      <family val="3"/>
    </font>
    <font>
      <sz val="10"/>
      <color indexed="8"/>
      <name val="Arial"/>
      <family val="2"/>
    </font>
    <font>
      <sz val="10"/>
      <color indexed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2"/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1" fillId="0" borderId="6" xfId="2" applyBorder="1" applyAlignment="1" applyProtection="1">
      <alignment horizontal="center"/>
      <protection locked="0"/>
    </xf>
    <xf numFmtId="0" fontId="2" fillId="0" borderId="6" xfId="2" applyFont="1" applyBorder="1" applyAlignment="1">
      <alignment horizontal="center"/>
    </xf>
    <xf numFmtId="167" fontId="1" fillId="0" borderId="6" xfId="2" applyNumberFormat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8" fontId="1" fillId="3" borderId="6" xfId="2" applyNumberFormat="1" applyFill="1" applyBorder="1"/>
    <xf numFmtId="17" fontId="2" fillId="3" borderId="6" xfId="2" applyNumberFormat="1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17" fontId="2" fillId="3" borderId="8" xfId="2" applyNumberFormat="1" applyFont="1" applyFill="1" applyBorder="1" applyAlignment="1">
      <alignment horizontal="center"/>
    </xf>
    <xf numFmtId="0" fontId="1" fillId="0" borderId="8" xfId="2" applyBorder="1" applyAlignment="1" applyProtection="1">
      <alignment horizontal="center"/>
      <protection locked="0"/>
    </xf>
    <xf numFmtId="0" fontId="2" fillId="0" borderId="8" xfId="2" applyFont="1" applyBorder="1" applyAlignment="1">
      <alignment horizontal="center"/>
    </xf>
    <xf numFmtId="167" fontId="1" fillId="0" borderId="8" xfId="2" applyNumberFormat="1" applyBorder="1" applyAlignment="1">
      <alignment horizontal="center"/>
    </xf>
    <xf numFmtId="167" fontId="2" fillId="0" borderId="8" xfId="2" applyNumberFormat="1" applyFont="1" applyBorder="1" applyAlignment="1">
      <alignment horizontal="center"/>
    </xf>
    <xf numFmtId="168" fontId="1" fillId="3" borderId="8" xfId="2" applyNumberFormat="1" applyFill="1" applyBorder="1"/>
    <xf numFmtId="0" fontId="2" fillId="2" borderId="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17" fontId="2" fillId="3" borderId="10" xfId="2" applyNumberFormat="1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Protection="1"/>
    <xf numFmtId="0" fontId="6" fillId="0" borderId="11" xfId="0" applyFont="1" applyFill="1" applyBorder="1"/>
    <xf numFmtId="0" fontId="6" fillId="0" borderId="12" xfId="0" applyFont="1" applyFill="1" applyBorder="1"/>
    <xf numFmtId="164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13" xfId="0" applyFont="1" applyFill="1" applyBorder="1"/>
    <xf numFmtId="0" fontId="6" fillId="0" borderId="14" xfId="0" applyFont="1" applyFill="1" applyBorder="1"/>
    <xf numFmtId="164" fontId="6" fillId="0" borderId="14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64" fontId="6" fillId="0" borderId="11" xfId="0" applyNumberFormat="1" applyFont="1" applyFill="1" applyBorder="1" applyProtection="1"/>
    <xf numFmtId="164" fontId="6" fillId="0" borderId="15" xfId="0" applyNumberFormat="1" applyFont="1" applyFill="1" applyBorder="1" applyProtection="1"/>
    <xf numFmtId="164" fontId="6" fillId="0" borderId="13" xfId="0" applyNumberFormat="1" applyFont="1" applyFill="1" applyBorder="1" applyProtection="1"/>
    <xf numFmtId="164" fontId="6" fillId="0" borderId="14" xfId="0" applyNumberFormat="1" applyFont="1" applyFill="1" applyBorder="1" applyProtection="1"/>
    <xf numFmtId="165" fontId="6" fillId="0" borderId="0" xfId="0" applyNumberFormat="1" applyFont="1" applyFill="1" applyBorder="1" applyAlignment="1" applyProtection="1">
      <alignment horizontal="left"/>
    </xf>
    <xf numFmtId="0" fontId="7" fillId="0" borderId="16" xfId="0" applyFont="1" applyFill="1" applyBorder="1"/>
    <xf numFmtId="165" fontId="6" fillId="0" borderId="0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Protection="1"/>
    <xf numFmtId="165" fontId="7" fillId="0" borderId="0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 applyProtection="1">
      <alignment horizontal="center"/>
    </xf>
    <xf numFmtId="164" fontId="4" fillId="0" borderId="14" xfId="0" applyNumberFormat="1" applyFont="1" applyFill="1" applyBorder="1" applyAlignment="1" applyProtection="1">
      <alignment horizontal="center"/>
    </xf>
    <xf numFmtId="164" fontId="4" fillId="0" borderId="18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Fill="1" applyAlignment="1" applyProtection="1">
      <protection hidden="1"/>
    </xf>
    <xf numFmtId="39" fontId="4" fillId="0" borderId="0" xfId="0" applyNumberFormat="1" applyFont="1" applyFill="1" applyProtection="1">
      <protection hidden="1"/>
    </xf>
    <xf numFmtId="0" fontId="5" fillId="0" borderId="19" xfId="0" applyFont="1" applyFill="1" applyBorder="1" applyAlignment="1" applyProtection="1">
      <alignment vertical="center"/>
    </xf>
    <xf numFmtId="165" fontId="5" fillId="0" borderId="19" xfId="0" applyNumberFormat="1" applyFont="1" applyFill="1" applyBorder="1" applyAlignment="1" applyProtection="1">
      <alignment horizontal="center" vertical="center"/>
    </xf>
    <xf numFmtId="39" fontId="5" fillId="0" borderId="19" xfId="0" applyNumberFormat="1" applyFont="1" applyFill="1" applyBorder="1" applyAlignment="1" applyProtection="1">
      <alignment vertical="center"/>
    </xf>
    <xf numFmtId="39" fontId="5" fillId="0" borderId="3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6" fillId="4" borderId="0" xfId="0" applyFont="1" applyFill="1" applyBorder="1" applyAlignment="1">
      <alignment horizontal="left" vertical="center"/>
    </xf>
    <xf numFmtId="0" fontId="0" fillId="4" borderId="0" xfId="0" applyFill="1" applyBorder="1"/>
    <xf numFmtId="0" fontId="7" fillId="0" borderId="14" xfId="0" applyFont="1" applyFill="1" applyBorder="1"/>
    <xf numFmtId="0" fontId="7" fillId="0" borderId="14" xfId="0" applyFont="1" applyFill="1" applyBorder="1" applyProtection="1"/>
    <xf numFmtId="165" fontId="7" fillId="0" borderId="18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4" fillId="0" borderId="0" xfId="0" applyFont="1"/>
    <xf numFmtId="164" fontId="6" fillId="0" borderId="12" xfId="0" applyNumberFormat="1" applyFont="1" applyFill="1" applyBorder="1" applyProtection="1"/>
    <xf numFmtId="0" fontId="6" fillId="3" borderId="0" xfId="0" applyFont="1" applyFill="1"/>
    <xf numFmtId="0" fontId="6" fillId="3" borderId="0" xfId="0" applyFont="1" applyFill="1" applyBorder="1"/>
    <xf numFmtId="167" fontId="4" fillId="0" borderId="0" xfId="0" applyNumberFormat="1" applyFont="1" applyFill="1" applyBorder="1" applyProtection="1"/>
    <xf numFmtId="39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/>
    <xf numFmtId="165" fontId="6" fillId="0" borderId="0" xfId="0" applyNumberFormat="1" applyFont="1" applyAlignment="1">
      <alignment horizontal="left"/>
    </xf>
    <xf numFmtId="165" fontId="6" fillId="0" borderId="0" xfId="0" applyNumberFormat="1" applyFont="1"/>
    <xf numFmtId="17" fontId="6" fillId="0" borderId="0" xfId="0" applyNumberFormat="1" applyFont="1" applyBorder="1"/>
    <xf numFmtId="0" fontId="6" fillId="0" borderId="0" xfId="0" applyFont="1" applyBorder="1"/>
    <xf numFmtId="17" fontId="6" fillId="0" borderId="0" xfId="0" applyNumberFormat="1" applyFont="1"/>
    <xf numFmtId="10" fontId="6" fillId="0" borderId="0" xfId="0" applyNumberFormat="1" applyFont="1" applyAlignment="1">
      <alignment horizontal="left"/>
    </xf>
    <xf numFmtId="10" fontId="6" fillId="0" borderId="0" xfId="0" applyNumberFormat="1" applyFont="1"/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3" fontId="6" fillId="0" borderId="0" xfId="0" applyNumberFormat="1" applyFont="1"/>
    <xf numFmtId="175" fontId="6" fillId="0" borderId="0" xfId="0" applyNumberFormat="1" applyFont="1" applyAlignment="1">
      <alignment horizontal="right"/>
    </xf>
    <xf numFmtId="174" fontId="6" fillId="0" borderId="0" xfId="0" applyNumberFormat="1" applyFont="1"/>
    <xf numFmtId="0" fontId="7" fillId="0" borderId="0" xfId="0" applyFont="1"/>
    <xf numFmtId="2" fontId="6" fillId="0" borderId="0" xfId="0" applyNumberFormat="1" applyFont="1"/>
    <xf numFmtId="167" fontId="6" fillId="0" borderId="0" xfId="3" applyNumberFormat="1" applyFont="1"/>
    <xf numFmtId="167" fontId="7" fillId="0" borderId="0" xfId="3" applyNumberFormat="1" applyFont="1"/>
    <xf numFmtId="167" fontId="6" fillId="0" borderId="0" xfId="0" applyNumberFormat="1" applyFont="1"/>
    <xf numFmtId="172" fontId="6" fillId="0" borderId="0" xfId="0" applyNumberFormat="1" applyFont="1"/>
    <xf numFmtId="168" fontId="6" fillId="0" borderId="0" xfId="0" applyNumberFormat="1" applyFont="1"/>
    <xf numFmtId="167" fontId="6" fillId="0" borderId="0" xfId="3" applyNumberFormat="1" applyFont="1" applyBorder="1"/>
    <xf numFmtId="168" fontId="6" fillId="0" borderId="0" xfId="0" applyNumberFormat="1" applyFont="1" applyBorder="1"/>
    <xf numFmtId="0" fontId="4" fillId="0" borderId="9" xfId="0" applyFont="1" applyFill="1" applyBorder="1"/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/>
    <xf numFmtId="0" fontId="4" fillId="0" borderId="14" xfId="0" applyFont="1" applyFill="1" applyBorder="1"/>
    <xf numFmtId="43" fontId="7" fillId="0" borderId="0" xfId="0" applyNumberFormat="1" applyFont="1" applyFill="1" applyBorder="1" applyProtection="1"/>
    <xf numFmtId="43" fontId="6" fillId="0" borderId="0" xfId="0" applyNumberFormat="1" applyFont="1" applyFill="1" applyBorder="1" applyAlignment="1" applyProtection="1">
      <alignment horizontal="left"/>
    </xf>
    <xf numFmtId="43" fontId="7" fillId="0" borderId="0" xfId="0" applyNumberFormat="1" applyFont="1" applyFill="1" applyBorder="1"/>
    <xf numFmtId="43" fontId="12" fillId="0" borderId="0" xfId="0" applyNumberFormat="1" applyFont="1" applyFill="1" applyBorder="1" applyProtection="1"/>
    <xf numFmtId="164" fontId="12" fillId="0" borderId="0" xfId="0" applyNumberFormat="1" applyFont="1" applyFill="1" applyBorder="1" applyProtection="1"/>
    <xf numFmtId="165" fontId="12" fillId="0" borderId="0" xfId="0" applyNumberFormat="1" applyFont="1" applyFill="1" applyBorder="1" applyProtection="1"/>
    <xf numFmtId="43" fontId="12" fillId="0" borderId="0" xfId="0" applyNumberFormat="1" applyFont="1" applyFill="1" applyBorder="1" applyAlignment="1" applyProtection="1">
      <alignment horizontal="left"/>
    </xf>
    <xf numFmtId="43" fontId="13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5" fontId="13" fillId="0" borderId="0" xfId="0" applyNumberFormat="1" applyFont="1" applyFill="1" applyBorder="1" applyProtection="1"/>
    <xf numFmtId="43" fontId="13" fillId="0" borderId="0" xfId="0" applyNumberFormat="1" applyFont="1" applyFill="1" applyBorder="1" applyAlignment="1" applyProtection="1">
      <alignment horizontal="left"/>
    </xf>
    <xf numFmtId="43" fontId="12" fillId="0" borderId="0" xfId="0" applyNumberFormat="1" applyFont="1" applyFill="1" applyBorder="1" applyAlignment="1" applyProtection="1">
      <alignment horizontal="center"/>
    </xf>
    <xf numFmtId="43" fontId="7" fillId="0" borderId="0" xfId="0" applyNumberFormat="1" applyFont="1" applyFill="1" applyBorder="1" applyAlignment="1" applyProtection="1">
      <alignment horizontal="center"/>
    </xf>
    <xf numFmtId="43" fontId="13" fillId="0" borderId="0" xfId="0" applyNumberFormat="1" applyFont="1" applyFill="1" applyBorder="1" applyAlignment="1" applyProtection="1">
      <alignment horizontal="center"/>
    </xf>
    <xf numFmtId="167" fontId="7" fillId="0" borderId="0" xfId="0" applyNumberFormat="1" applyFont="1" applyFill="1" applyBorder="1" applyProtection="1"/>
    <xf numFmtId="164" fontId="7" fillId="0" borderId="19" xfId="0" applyNumberFormat="1" applyFont="1" applyFill="1" applyBorder="1" applyProtection="1"/>
    <xf numFmtId="165" fontId="7" fillId="0" borderId="19" xfId="0" applyNumberFormat="1" applyFont="1" applyFill="1" applyBorder="1" applyProtection="1"/>
    <xf numFmtId="43" fontId="7" fillId="0" borderId="19" xfId="0" applyNumberFormat="1" applyFont="1" applyFill="1" applyBorder="1" applyAlignment="1" applyProtection="1">
      <alignment horizontal="left"/>
    </xf>
    <xf numFmtId="43" fontId="7" fillId="0" borderId="19" xfId="0" applyNumberFormat="1" applyFont="1" applyFill="1" applyBorder="1" applyProtection="1"/>
    <xf numFmtId="43" fontId="7" fillId="0" borderId="19" xfId="0" applyNumberFormat="1" applyFont="1" applyFill="1" applyBorder="1" applyAlignment="1" applyProtection="1">
      <alignment horizontal="center"/>
    </xf>
    <xf numFmtId="14" fontId="0" fillId="0" borderId="0" xfId="0" applyNumberFormat="1"/>
    <xf numFmtId="0" fontId="14" fillId="0" borderId="20" xfId="0" applyFont="1" applyBorder="1" applyAlignment="1">
      <alignment horizontal="center" vertical="top" wrapText="1"/>
    </xf>
    <xf numFmtId="4" fontId="14" fillId="0" borderId="20" xfId="0" applyNumberFormat="1" applyFont="1" applyBorder="1" applyAlignment="1">
      <alignment horizontal="right" vertical="top"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4" fontId="14" fillId="0" borderId="20" xfId="0" applyNumberFormat="1" applyFont="1" applyBorder="1" applyAlignment="1">
      <alignment horizontal="center" vertical="top" wrapText="1"/>
    </xf>
    <xf numFmtId="0" fontId="14" fillId="0" borderId="20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4" fontId="14" fillId="0" borderId="20" xfId="0" applyNumberFormat="1" applyFont="1" applyBorder="1" applyAlignment="1">
      <alignment horizontal="right"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top" wrapText="1"/>
    </xf>
    <xf numFmtId="14" fontId="14" fillId="0" borderId="20" xfId="0" applyNumberFormat="1" applyFont="1" applyBorder="1" applyAlignment="1">
      <alignment horizontal="center" vertical="top" wrapText="1"/>
    </xf>
    <xf numFmtId="14" fontId="14" fillId="0" borderId="25" xfId="0" applyNumberFormat="1" applyFont="1" applyBorder="1" applyAlignment="1">
      <alignment horizontal="center" vertical="top" wrapText="1"/>
    </xf>
    <xf numFmtId="43" fontId="14" fillId="0" borderId="0" xfId="0" applyNumberFormat="1" applyFont="1" applyBorder="1" applyAlignment="1">
      <alignment horizontal="center" vertical="top" wrapText="1"/>
    </xf>
    <xf numFmtId="43" fontId="14" fillId="0" borderId="0" xfId="0" applyNumberFormat="1" applyFont="1" applyBorder="1" applyAlignment="1">
      <alignment horizontal="right" vertical="top" wrapText="1"/>
    </xf>
    <xf numFmtId="43" fontId="14" fillId="0" borderId="0" xfId="0" applyNumberFormat="1" applyFont="1" applyBorder="1" applyAlignment="1">
      <alignment horizontal="right" wrapText="1"/>
    </xf>
    <xf numFmtId="43" fontId="0" fillId="0" borderId="0" xfId="0" applyNumberFormat="1" applyBorder="1"/>
    <xf numFmtId="43" fontId="7" fillId="0" borderId="0" xfId="0" applyNumberFormat="1" applyFont="1" applyFill="1" applyBorder="1" applyAlignment="1" applyProtection="1">
      <alignment horizontal="left"/>
    </xf>
    <xf numFmtId="43" fontId="6" fillId="0" borderId="0" xfId="0" applyNumberFormat="1" applyFont="1" applyFill="1" applyBorder="1"/>
    <xf numFmtId="43" fontId="6" fillId="0" borderId="0" xfId="0" applyNumberFormat="1" applyFont="1" applyFill="1" applyBorder="1" applyProtection="1"/>
    <xf numFmtId="10" fontId="0" fillId="0" borderId="0" xfId="0" applyNumberFormat="1"/>
    <xf numFmtId="164" fontId="7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165" fontId="7" fillId="0" borderId="19" xfId="0" applyNumberFormat="1" applyFont="1" applyFill="1" applyBorder="1" applyAlignment="1" applyProtection="1">
      <alignment horizontal="center"/>
    </xf>
    <xf numFmtId="165" fontId="7" fillId="0" borderId="1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15" fillId="3" borderId="0" xfId="0" applyFont="1" applyFill="1" applyBorder="1"/>
    <xf numFmtId="0" fontId="6" fillId="0" borderId="26" xfId="0" applyFont="1" applyBorder="1"/>
    <xf numFmtId="164" fontId="6" fillId="0" borderId="0" xfId="0" applyNumberFormat="1" applyFont="1" applyBorder="1" applyProtection="1"/>
    <xf numFmtId="10" fontId="15" fillId="3" borderId="0" xfId="0" applyNumberFormat="1" applyFont="1" applyFill="1" applyBorder="1"/>
    <xf numFmtId="164" fontId="6" fillId="0" borderId="26" xfId="0" applyNumberFormat="1" applyFont="1" applyFill="1" applyBorder="1" applyAlignment="1" applyProtection="1">
      <alignment horizontal="right"/>
    </xf>
    <xf numFmtId="43" fontId="15" fillId="3" borderId="0" xfId="0" applyNumberFormat="1" applyFont="1" applyFill="1" applyBorder="1"/>
    <xf numFmtId="164" fontId="6" fillId="0" borderId="27" xfId="0" applyNumberFormat="1" applyFont="1" applyFill="1" applyBorder="1" applyAlignment="1" applyProtection="1">
      <alignment horizontal="right"/>
    </xf>
    <xf numFmtId="43" fontId="15" fillId="3" borderId="28" xfId="0" applyNumberFormat="1" applyFont="1" applyFill="1" applyBorder="1"/>
    <xf numFmtId="165" fontId="6" fillId="0" borderId="0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43" fontId="15" fillId="3" borderId="22" xfId="0" applyNumberFormat="1" applyFont="1" applyFill="1" applyBorder="1"/>
    <xf numFmtId="43" fontId="15" fillId="3" borderId="20" xfId="0" applyNumberFormat="1" applyFont="1" applyFill="1" applyBorder="1"/>
    <xf numFmtId="0" fontId="0" fillId="0" borderId="29" xfId="0" applyBorder="1"/>
    <xf numFmtId="0" fontId="0" fillId="0" borderId="22" xfId="0" applyBorder="1"/>
    <xf numFmtId="0" fontId="6" fillId="0" borderId="22" xfId="0" applyFont="1" applyBorder="1" applyAlignment="1">
      <alignment horizontal="center"/>
    </xf>
    <xf numFmtId="43" fontId="0" fillId="0" borderId="0" xfId="0" applyNumberFormat="1"/>
    <xf numFmtId="0" fontId="6" fillId="0" borderId="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left"/>
    </xf>
    <xf numFmtId="171" fontId="6" fillId="0" borderId="30" xfId="0" applyNumberFormat="1" applyFon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0" borderId="0" xfId="0" applyFont="1" applyFill="1" applyAlignment="1">
      <alignment horizontal="justify" vertical="top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166" fontId="7" fillId="0" borderId="19" xfId="0" applyNumberFormat="1" applyFont="1" applyFill="1" applyBorder="1" applyAlignment="1" applyProtection="1">
      <alignment horizontal="left"/>
      <protection locked="0"/>
    </xf>
    <xf numFmtId="166" fontId="7" fillId="0" borderId="3" xfId="0" applyNumberFormat="1" applyFont="1" applyFill="1" applyBorder="1" applyAlignment="1" applyProtection="1">
      <alignment horizontal="left"/>
      <protection locked="0"/>
    </xf>
    <xf numFmtId="0" fontId="6" fillId="0" borderId="15" xfId="3" applyNumberFormat="1" applyFont="1" applyFill="1" applyBorder="1" applyAlignment="1" applyProtection="1">
      <alignment horizontal="right"/>
    </xf>
    <xf numFmtId="0" fontId="6" fillId="0" borderId="17" xfId="3" applyNumberFormat="1" applyFont="1" applyFill="1" applyBorder="1" applyAlignment="1" applyProtection="1">
      <alignment horizontal="right"/>
    </xf>
    <xf numFmtId="170" fontId="6" fillId="0" borderId="0" xfId="3" applyNumberFormat="1" applyFont="1" applyFill="1" applyBorder="1" applyAlignment="1" applyProtection="1">
      <alignment horizontal="right"/>
    </xf>
    <xf numFmtId="170" fontId="6" fillId="0" borderId="30" xfId="3" applyNumberFormat="1" applyFont="1" applyFill="1" applyBorder="1" applyAlignment="1" applyProtection="1">
      <alignment horizontal="right"/>
    </xf>
    <xf numFmtId="165" fontId="6" fillId="0" borderId="14" xfId="0" applyNumberFormat="1" applyFont="1" applyFill="1" applyBorder="1" applyAlignment="1" applyProtection="1">
      <alignment horizontal="right"/>
    </xf>
    <xf numFmtId="165" fontId="6" fillId="0" borderId="18" xfId="0" applyNumberFormat="1" applyFont="1" applyFill="1" applyBorder="1" applyAlignment="1" applyProtection="1">
      <alignment horizontal="right"/>
    </xf>
    <xf numFmtId="164" fontId="8" fillId="0" borderId="16" xfId="0" applyNumberFormat="1" applyFont="1" applyFill="1" applyBorder="1" applyAlignment="1" applyProtection="1">
      <alignment horizontal="center"/>
    </xf>
    <xf numFmtId="164" fontId="8" fillId="0" borderId="19" xfId="0" applyNumberFormat="1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1" fontId="6" fillId="0" borderId="15" xfId="0" applyNumberFormat="1" applyFont="1" applyFill="1" applyBorder="1" applyAlignment="1" applyProtection="1">
      <alignment horizontal="left" vertical="center"/>
      <protection locked="0"/>
    </xf>
    <xf numFmtId="1" fontId="6" fillId="0" borderId="17" xfId="0" applyNumberFormat="1" applyFont="1" applyFill="1" applyBorder="1" applyAlignment="1" applyProtection="1">
      <alignment horizontal="left" vertical="center"/>
      <protection locked="0"/>
    </xf>
    <xf numFmtId="0" fontId="14" fillId="0" borderId="33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0" fillId="0" borderId="0" xfId="0" applyAlignment="1">
      <alignment horizontal="center" vertical="center" textRotation="44"/>
    </xf>
  </cellXfs>
  <cellStyles count="4">
    <cellStyle name="courier new 11" xfId="1"/>
    <cellStyle name="Normal" xfId="0" builtinId="0"/>
    <cellStyle name="Normal_TESTE COMPOSIÇÃO ÍNDICES EXCEL" xfId="2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B2/NCON_COMPARTILHADO/&#205;NDICES%20DE%20CORRE&#199;&#195;O%20MONET&#193;RIA/Banco%20de%20dados%20de%20&#237;nd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e Índices"/>
      <sheetName val="FGTS"/>
      <sheetName val="Banco de dados de índices"/>
    </sheetNames>
    <sheetDataSet>
      <sheetData sheetId="0">
        <row r="2">
          <cell r="A2">
            <v>29221</v>
          </cell>
          <cell r="B2">
            <v>4.2022835823955162E-2</v>
          </cell>
          <cell r="C2" t="str">
            <v>INEXISTENTE</v>
          </cell>
          <cell r="D2" t="str">
            <v>INEXISTENTE</v>
          </cell>
          <cell r="E2" t="str">
            <v>INEXISTENTE</v>
          </cell>
          <cell r="F2">
            <v>6.5600000000000006E-2</v>
          </cell>
          <cell r="G2">
            <v>6.25E-2</v>
          </cell>
          <cell r="H2" t="str">
            <v>INEXISTENTE</v>
          </cell>
          <cell r="I2" t="str">
            <v>INEXISTENTE</v>
          </cell>
          <cell r="J2" t="str">
            <v>INEXISTENTE</v>
          </cell>
          <cell r="K2" t="str">
            <v>INEXISTENTE</v>
          </cell>
          <cell r="L2" t="str">
            <v>INEXISTENTE</v>
          </cell>
          <cell r="M2" t="str">
            <v>INEXISTENTE</v>
          </cell>
          <cell r="N2" t="str">
            <v>INEXISTENTE</v>
          </cell>
          <cell r="O2">
            <v>6.2E-2</v>
          </cell>
          <cell r="P2" t="str">
            <v>INEXISTENTE</v>
          </cell>
          <cell r="Q2">
            <v>4.3720647697899996E-2</v>
          </cell>
          <cell r="R2">
            <v>3.8528007659602181E-2</v>
          </cell>
          <cell r="S2">
            <v>6.4049999999999996E-2</v>
          </cell>
          <cell r="T2" t="str">
            <v>INEXISTENTE</v>
          </cell>
          <cell r="U2" t="str">
            <v>INEXISTENTE</v>
          </cell>
          <cell r="V2" t="str">
            <v>INEXISTENTE</v>
          </cell>
          <cell r="W2" t="str">
            <v>INEXISTENTE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A3">
            <v>29252</v>
          </cell>
          <cell r="B3">
            <v>3.7003521334566081E-2</v>
          </cell>
          <cell r="C3" t="str">
            <v>INEXISTENTE</v>
          </cell>
          <cell r="D3" t="str">
            <v>INEXISTENTE</v>
          </cell>
          <cell r="E3" t="str">
            <v>INEXISTENTE</v>
          </cell>
          <cell r="F3">
            <v>4.1500000000000002E-2</v>
          </cell>
          <cell r="G3">
            <v>4.2000000000000003E-2</v>
          </cell>
          <cell r="H3" t="str">
            <v>INEXISTENTE</v>
          </cell>
          <cell r="I3" t="str">
            <v>INEXISTENTE</v>
          </cell>
          <cell r="J3" t="str">
            <v>INEXISTENTE</v>
          </cell>
          <cell r="K3" t="str">
            <v>INEXISTENTE</v>
          </cell>
          <cell r="L3" t="str">
            <v>INEXISTENTE</v>
          </cell>
          <cell r="M3" t="str">
            <v>INEXISTENTE</v>
          </cell>
          <cell r="N3" t="str">
            <v>INEXISTENTE</v>
          </cell>
          <cell r="O3">
            <v>4.2000000000000003E-2</v>
          </cell>
          <cell r="P3" t="str">
            <v>INEXISTENTE</v>
          </cell>
          <cell r="Q3">
            <v>4.3720647697899996E-2</v>
          </cell>
          <cell r="R3">
            <v>3.8528007659602181E-2</v>
          </cell>
          <cell r="S3">
            <v>4.1750000000000002E-2</v>
          </cell>
          <cell r="T3" t="str">
            <v>INEXISTENTE</v>
          </cell>
          <cell r="U3" t="str">
            <v>INEXISTENTE</v>
          </cell>
          <cell r="V3" t="str">
            <v>INEXISTENTE</v>
          </cell>
          <cell r="W3" t="str">
            <v>INEXISTENTE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A4">
            <v>29281</v>
          </cell>
          <cell r="B4">
            <v>3.6992070417725786E-2</v>
          </cell>
          <cell r="C4" t="str">
            <v>INEXISTENTE</v>
          </cell>
          <cell r="D4" t="str">
            <v>INEXISTENTE</v>
          </cell>
          <cell r="E4" t="str">
            <v>INEXISTENTE</v>
          </cell>
          <cell r="F4">
            <v>5.1200000000000002E-2</v>
          </cell>
          <cell r="G4">
            <v>6.5700000000000008E-2</v>
          </cell>
          <cell r="H4" t="str">
            <v>INEXISTENTE</v>
          </cell>
          <cell r="I4" t="str">
            <v>INEXISTENTE</v>
          </cell>
          <cell r="J4" t="str">
            <v>INEXISTENTE</v>
          </cell>
          <cell r="K4" t="str">
            <v>INEXISTENTE</v>
          </cell>
          <cell r="L4" t="str">
            <v>INEXISTENTE</v>
          </cell>
          <cell r="M4" t="str">
            <v>INEXISTENTE</v>
          </cell>
          <cell r="N4" t="str">
            <v>INEXISTENTE</v>
          </cell>
          <cell r="O4">
            <v>6.6000000000000003E-2</v>
          </cell>
          <cell r="P4" t="str">
            <v>INEXISTENTE</v>
          </cell>
          <cell r="Q4">
            <v>4.3720647697899996E-2</v>
          </cell>
          <cell r="R4">
            <v>3.8528007659601959E-2</v>
          </cell>
          <cell r="S4">
            <v>5.8450000000000002E-2</v>
          </cell>
          <cell r="T4" t="str">
            <v>INEXISTENTE</v>
          </cell>
          <cell r="U4" t="str">
            <v>INEXISTENTE</v>
          </cell>
          <cell r="V4" t="str">
            <v>INEXISTENTE</v>
          </cell>
          <cell r="W4" t="str">
            <v>INEXISTENTE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>
            <v>29312</v>
          </cell>
          <cell r="B5">
            <v>3.698960924923167E-2</v>
          </cell>
          <cell r="C5" t="str">
            <v>INEXISTENTE</v>
          </cell>
          <cell r="D5" t="str">
            <v>INEXISTENTE</v>
          </cell>
          <cell r="E5" t="str">
            <v>INEXISTENTE</v>
          </cell>
          <cell r="F5">
            <v>4.8500000000000001E-2</v>
          </cell>
          <cell r="G5">
            <v>5.7000000000000002E-2</v>
          </cell>
          <cell r="H5" t="str">
            <v>INEXISTENTE</v>
          </cell>
          <cell r="I5" t="str">
            <v>INEXISTENTE</v>
          </cell>
          <cell r="J5" t="str">
            <v>INEXISTENTE</v>
          </cell>
          <cell r="K5" t="str">
            <v>INEXISTENTE</v>
          </cell>
          <cell r="L5" t="str">
            <v>INEXISTENTE</v>
          </cell>
          <cell r="M5" t="str">
            <v>INEXISTENTE</v>
          </cell>
          <cell r="N5" t="str">
            <v>INEXISTENTE</v>
          </cell>
          <cell r="O5">
            <v>5.7000000000000002E-2</v>
          </cell>
          <cell r="P5" t="str">
            <v>INEXISTENTE</v>
          </cell>
          <cell r="Q5">
            <v>3.93604302352E-2</v>
          </cell>
          <cell r="R5">
            <v>3.4189482821094686E-2</v>
          </cell>
          <cell r="S5">
            <v>5.2750000000000005E-2</v>
          </cell>
          <cell r="T5" t="str">
            <v>INEXISTENTE</v>
          </cell>
          <cell r="U5" t="str">
            <v>INEXISTENTE</v>
          </cell>
          <cell r="V5" t="str">
            <v>INEXISTENTE</v>
          </cell>
          <cell r="W5" t="str">
            <v>INEXISTENTE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>
            <v>29342</v>
          </cell>
          <cell r="B6">
            <v>3.3994284303002553E-2</v>
          </cell>
          <cell r="C6" t="str">
            <v>INEXISTENTE</v>
          </cell>
          <cell r="D6" t="str">
            <v>INEXISTENTE</v>
          </cell>
          <cell r="E6" t="str">
            <v>INEXISTENTE</v>
          </cell>
          <cell r="F6">
            <v>5.5300000000000002E-2</v>
          </cell>
          <cell r="G6">
            <v>6.4000000000000001E-2</v>
          </cell>
          <cell r="H6" t="str">
            <v>INEXISTENTE</v>
          </cell>
          <cell r="I6" t="str">
            <v>INEXISTENTE</v>
          </cell>
          <cell r="J6" t="str">
            <v>INEXISTENTE</v>
          </cell>
          <cell r="K6" t="str">
            <v>INEXISTENTE</v>
          </cell>
          <cell r="L6" t="str">
            <v>INEXISTENTE</v>
          </cell>
          <cell r="M6" t="str">
            <v>INEXISTENTE</v>
          </cell>
          <cell r="N6" t="str">
            <v>INEXISTENTE</v>
          </cell>
          <cell r="O6">
            <v>6.4000000000000001E-2</v>
          </cell>
          <cell r="P6" t="str">
            <v>INEXISTENTE</v>
          </cell>
          <cell r="Q6">
            <v>3.93604302352E-2</v>
          </cell>
          <cell r="R6">
            <v>3.4189482821094463E-2</v>
          </cell>
          <cell r="S6">
            <v>5.9650000000000002E-2</v>
          </cell>
          <cell r="T6" t="str">
            <v>INEXISTENTE</v>
          </cell>
          <cell r="U6" t="str">
            <v>INEXISTENTE</v>
          </cell>
          <cell r="V6" t="str">
            <v>INEXISTENTE</v>
          </cell>
          <cell r="W6" t="str">
            <v>INEXISTENTE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>
            <v>29373</v>
          </cell>
          <cell r="B7">
            <v>3.2006551447631093E-2</v>
          </cell>
          <cell r="C7" t="str">
            <v>INEXISTENTE</v>
          </cell>
          <cell r="D7" t="str">
            <v>INEXISTENTE</v>
          </cell>
          <cell r="E7" t="str">
            <v>INEXISTENTE</v>
          </cell>
          <cell r="F7">
            <v>5.5199999999999999E-2</v>
          </cell>
          <cell r="G7">
            <v>5.8700000000000002E-2</v>
          </cell>
          <cell r="H7" t="str">
            <v>INEXISTENTE</v>
          </cell>
          <cell r="I7" t="str">
            <v>INEXISTENTE</v>
          </cell>
          <cell r="J7" t="str">
            <v>INEXISTENTE</v>
          </cell>
          <cell r="K7" t="str">
            <v>INEXISTENTE</v>
          </cell>
          <cell r="L7" t="str">
            <v>INEXISTENTE</v>
          </cell>
          <cell r="M7" t="str">
            <v>INEXISTENTE</v>
          </cell>
          <cell r="N7" t="str">
            <v>INEXISTENTE</v>
          </cell>
          <cell r="O7">
            <v>5.8999999999999997E-2</v>
          </cell>
          <cell r="P7" t="str">
            <v>INEXISTENTE</v>
          </cell>
          <cell r="Q7">
            <v>3.93604302352E-2</v>
          </cell>
          <cell r="R7">
            <v>3.4189482821094686E-2</v>
          </cell>
          <cell r="S7">
            <v>5.6950000000000001E-2</v>
          </cell>
          <cell r="T7" t="str">
            <v>INEXISTENTE</v>
          </cell>
          <cell r="U7" t="str">
            <v>INEXISTENTE</v>
          </cell>
          <cell r="V7" t="str">
            <v>INEXISTENTE</v>
          </cell>
          <cell r="W7" t="str">
            <v>INEXISTENTE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29403</v>
          </cell>
          <cell r="B8">
            <v>3.2005819239861788E-2</v>
          </cell>
          <cell r="C8" t="str">
            <v>INEXISTENTE</v>
          </cell>
          <cell r="D8" t="str">
            <v>INEXISTENTE</v>
          </cell>
          <cell r="E8" t="str">
            <v>INEXISTENTE</v>
          </cell>
          <cell r="F8">
            <v>5.5100000000000003E-2</v>
          </cell>
          <cell r="G8">
            <v>8.4399999999999989E-2</v>
          </cell>
          <cell r="H8" t="str">
            <v>INEXISTENTE</v>
          </cell>
          <cell r="I8" t="str">
            <v>INEXISTENTE</v>
          </cell>
          <cell r="J8" t="str">
            <v>INEXISTENTE</v>
          </cell>
          <cell r="K8" t="str">
            <v>INEXISTENTE</v>
          </cell>
          <cell r="L8" t="str">
            <v>INEXISTENTE</v>
          </cell>
          <cell r="M8" t="str">
            <v>INEXISTENTE</v>
          </cell>
          <cell r="N8" t="str">
            <v>INEXISTENTE</v>
          </cell>
          <cell r="O8">
            <v>8.5000000000000006E-2</v>
          </cell>
          <cell r="P8" t="str">
            <v>INEXISTENTE</v>
          </cell>
          <cell r="Q8">
            <v>3.6355587204399999E-2</v>
          </cell>
          <cell r="R8">
            <v>3.1199589258109617E-2</v>
          </cell>
          <cell r="S8">
            <v>6.9749999999999993E-2</v>
          </cell>
          <cell r="T8" t="str">
            <v>INEXISTENTE</v>
          </cell>
          <cell r="U8" t="str">
            <v>INEXISTENTE</v>
          </cell>
          <cell r="V8" t="str">
            <v>INEXISTENTE</v>
          </cell>
          <cell r="W8" t="str">
            <v>INEXISTENTE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>
            <v>29434</v>
          </cell>
          <cell r="B9">
            <v>3.2006407689227023E-2</v>
          </cell>
          <cell r="C9" t="str">
            <v>INEXISTENTE</v>
          </cell>
          <cell r="D9" t="str">
            <v>INEXISTENTE</v>
          </cell>
          <cell r="E9" t="str">
            <v>INEXISTENTE</v>
          </cell>
          <cell r="F9">
            <v>5.1499999999999997E-2</v>
          </cell>
          <cell r="G9">
            <v>6.93E-2</v>
          </cell>
          <cell r="H9" t="str">
            <v>INEXISTENTE</v>
          </cell>
          <cell r="I9" t="str">
            <v>INEXISTENTE</v>
          </cell>
          <cell r="J9" t="str">
            <v>INEXISTENTE</v>
          </cell>
          <cell r="K9" t="str">
            <v>INEXISTENTE</v>
          </cell>
          <cell r="L9" t="str">
            <v>INEXISTENTE</v>
          </cell>
          <cell r="M9" t="str">
            <v>INEXISTENTE</v>
          </cell>
          <cell r="N9" t="str">
            <v>INEXISTENTE</v>
          </cell>
          <cell r="O9">
            <v>6.9000000000000006E-2</v>
          </cell>
          <cell r="P9" t="str">
            <v>INEXISTENTE</v>
          </cell>
          <cell r="Q9">
            <v>3.6355587204399999E-2</v>
          </cell>
          <cell r="R9">
            <v>3.1199589258109617E-2</v>
          </cell>
          <cell r="S9">
            <v>6.0399999999999995E-2</v>
          </cell>
          <cell r="T9" t="str">
            <v>INEXISTENTE</v>
          </cell>
          <cell r="U9" t="str">
            <v>INEXISTENTE</v>
          </cell>
          <cell r="V9" t="str">
            <v>INEXISTENTE</v>
          </cell>
          <cell r="W9" t="str">
            <v>INEXISTENTE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>
            <v>29465</v>
          </cell>
          <cell r="B10">
            <v>3.0004811946044097E-2</v>
          </cell>
          <cell r="C10" t="str">
            <v>INEXISTENTE</v>
          </cell>
          <cell r="D10" t="str">
            <v>INEXISTENTE</v>
          </cell>
          <cell r="E10" t="str">
            <v>INEXISTENTE</v>
          </cell>
          <cell r="F10">
            <v>4.4499999999999998E-2</v>
          </cell>
          <cell r="G10">
            <v>5.2699999999999997E-2</v>
          </cell>
          <cell r="H10" t="str">
            <v>INEXISTENTE</v>
          </cell>
          <cell r="I10" t="str">
            <v>INEXISTENTE</v>
          </cell>
          <cell r="J10" t="str">
            <v>INEXISTENTE</v>
          </cell>
          <cell r="K10" t="str">
            <v>INEXISTENTE</v>
          </cell>
          <cell r="L10" t="str">
            <v>INEXISTENTE</v>
          </cell>
          <cell r="M10" t="str">
            <v>INEXISTENTE</v>
          </cell>
          <cell r="N10" t="str">
            <v>INEXISTENTE</v>
          </cell>
          <cell r="O10">
            <v>5.2999999999999999E-2</v>
          </cell>
          <cell r="P10" t="str">
            <v>INEXISTENTE</v>
          </cell>
          <cell r="Q10">
            <v>3.6355587204399999E-2</v>
          </cell>
          <cell r="R10">
            <v>3.1199589258109617E-2</v>
          </cell>
          <cell r="S10">
            <v>4.8599999999999997E-2</v>
          </cell>
          <cell r="T10" t="str">
            <v>INEXISTENTE</v>
          </cell>
          <cell r="U10" t="str">
            <v>INEXISTENTE</v>
          </cell>
          <cell r="V10" t="str">
            <v>INEXISTENTE</v>
          </cell>
          <cell r="W10" t="str">
            <v>INEXISTENTE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>
            <v>29495</v>
          </cell>
          <cell r="B11">
            <v>3.1994092470914559E-2</v>
          </cell>
          <cell r="C11" t="str">
            <v>INEXISTENTE</v>
          </cell>
          <cell r="D11" t="str">
            <v>INEXISTENTE</v>
          </cell>
          <cell r="E11" t="str">
            <v>INEXISTENTE</v>
          </cell>
          <cell r="F11">
            <v>9.6500000000000002E-2</v>
          </cell>
          <cell r="G11">
            <v>7.6499999999999999E-2</v>
          </cell>
          <cell r="H11" t="str">
            <v>INEXISTENTE</v>
          </cell>
          <cell r="I11" t="str">
            <v>INEXISTENTE</v>
          </cell>
          <cell r="J11" t="str">
            <v>INEXISTENTE</v>
          </cell>
          <cell r="K11" t="str">
            <v>INEXISTENTE</v>
          </cell>
          <cell r="L11" t="str">
            <v>INEXISTENTE</v>
          </cell>
          <cell r="M11" t="str">
            <v>INEXISTENTE</v>
          </cell>
          <cell r="N11" t="str">
            <v>INEXISTENTE</v>
          </cell>
          <cell r="O11">
            <v>7.5999999999999998E-2</v>
          </cell>
          <cell r="P11" t="str">
            <v>INEXISTENTE</v>
          </cell>
          <cell r="Q11">
            <v>4.1349948155999995E-2</v>
          </cell>
          <cell r="R11">
            <v>3.6169102642786166E-2</v>
          </cell>
          <cell r="S11">
            <v>8.6499999999999994E-2</v>
          </cell>
          <cell r="T11" t="str">
            <v>INEXISTENTE</v>
          </cell>
          <cell r="U11" t="str">
            <v>INEXISTENTE</v>
          </cell>
          <cell r="V11" t="str">
            <v>INEXISTENTE</v>
          </cell>
          <cell r="W11" t="str">
            <v>INEXISTENTE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>
            <v>29526</v>
          </cell>
          <cell r="B12">
            <v>3.1995210210429503E-2</v>
          </cell>
          <cell r="C12" t="str">
            <v>INEXISTENTE</v>
          </cell>
          <cell r="D12" t="str">
            <v>INEXISTENTE</v>
          </cell>
          <cell r="E12" t="str">
            <v>INEXISTENTE</v>
          </cell>
          <cell r="F12">
            <v>8.0299999999999996E-2</v>
          </cell>
          <cell r="G12">
            <v>7.5600000000000001E-2</v>
          </cell>
          <cell r="H12" t="str">
            <v>INEXISTENTE</v>
          </cell>
          <cell r="I12" t="str">
            <v>INEXISTENTE</v>
          </cell>
          <cell r="J12" t="str">
            <v>INEXISTENTE</v>
          </cell>
          <cell r="K12" t="str">
            <v>INEXISTENTE</v>
          </cell>
          <cell r="L12" t="str">
            <v>INEXISTENTE</v>
          </cell>
          <cell r="M12" t="str">
            <v>INEXISTENTE</v>
          </cell>
          <cell r="N12" t="str">
            <v>INEXISTENTE</v>
          </cell>
          <cell r="O12">
            <v>7.4999999999999997E-2</v>
          </cell>
          <cell r="P12" t="str">
            <v>INEXISTENTE</v>
          </cell>
          <cell r="Q12">
            <v>4.1349948155999995E-2</v>
          </cell>
          <cell r="R12">
            <v>3.6169102642786166E-2</v>
          </cell>
          <cell r="S12">
            <v>7.7949999999999992E-2</v>
          </cell>
          <cell r="T12" t="str">
            <v>INEXISTENTE</v>
          </cell>
          <cell r="U12" t="str">
            <v>INEXISTENTE</v>
          </cell>
          <cell r="V12" t="str">
            <v>INEXISTENTE</v>
          </cell>
          <cell r="W12" t="str">
            <v>INEXISTENTE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>
            <v>29556</v>
          </cell>
          <cell r="B13">
            <v>4.4997877458610391E-2</v>
          </cell>
          <cell r="C13" t="str">
            <v>INEXISTENTE</v>
          </cell>
          <cell r="D13" t="str">
            <v>INEXISTENTE</v>
          </cell>
          <cell r="E13" t="str">
            <v>INEXISTENTE</v>
          </cell>
          <cell r="F13">
            <v>6.8000000000000005E-2</v>
          </cell>
          <cell r="G13">
            <v>5.8899999999999994E-2</v>
          </cell>
          <cell r="H13" t="str">
            <v>INEXISTENTE</v>
          </cell>
          <cell r="I13" t="str">
            <v>INEXISTENTE</v>
          </cell>
          <cell r="J13" t="str">
            <v>INEXISTENTE</v>
          </cell>
          <cell r="K13" t="str">
            <v>INEXISTENTE</v>
          </cell>
          <cell r="L13" t="str">
            <v>INEXISTENTE</v>
          </cell>
          <cell r="M13" t="str">
            <v>INEXISTENTE</v>
          </cell>
          <cell r="N13" t="str">
            <v>INEXISTENTE</v>
          </cell>
          <cell r="O13">
            <v>5.8999999999999997E-2</v>
          </cell>
          <cell r="P13" t="str">
            <v>INEXISTENTE</v>
          </cell>
          <cell r="Q13">
            <v>4.1349948155999995E-2</v>
          </cell>
          <cell r="R13">
            <v>3.6169102642786166E-2</v>
          </cell>
          <cell r="S13">
            <v>6.3450000000000006E-2</v>
          </cell>
          <cell r="T13" t="str">
            <v>INEXISTENTE</v>
          </cell>
          <cell r="U13" t="str">
            <v>INEXISTENTE</v>
          </cell>
          <cell r="V13" t="str">
            <v>INEXISTENTE</v>
          </cell>
          <cell r="W13" t="str">
            <v>INEXISTENTE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>
            <v>29587</v>
          </cell>
          <cell r="B14">
            <v>5.0006770480704121E-2</v>
          </cell>
          <cell r="C14" t="str">
            <v>INEXISTENTE</v>
          </cell>
          <cell r="D14" t="str">
            <v>INEXISTENTE</v>
          </cell>
          <cell r="E14" t="str">
            <v>INEXISTENTE</v>
          </cell>
          <cell r="F14">
            <v>6.2100000000000002E-2</v>
          </cell>
          <cell r="G14">
            <v>6.5599999999999992E-2</v>
          </cell>
          <cell r="H14" t="str">
            <v>INEXISTENTE</v>
          </cell>
          <cell r="I14" t="str">
            <v>INEXISTENTE</v>
          </cell>
          <cell r="J14" t="str">
            <v>INEXISTENTE</v>
          </cell>
          <cell r="K14" t="str">
            <v>INEXISTENTE</v>
          </cell>
          <cell r="L14" t="str">
            <v>INEXISTENTE</v>
          </cell>
          <cell r="M14" t="str">
            <v>INEXISTENTE</v>
          </cell>
          <cell r="N14" t="str">
            <v>INEXISTENTE</v>
          </cell>
          <cell r="O14">
            <v>6.6000000000000003E-2</v>
          </cell>
          <cell r="P14" t="str">
            <v>INEXISTENTE</v>
          </cell>
          <cell r="Q14">
            <v>6.4464968166400002E-2</v>
          </cell>
          <cell r="R14">
            <v>5.9169122553631937E-2</v>
          </cell>
          <cell r="S14">
            <v>6.384999999999999E-2</v>
          </cell>
          <cell r="T14" t="str">
            <v>INEXISTENTE</v>
          </cell>
          <cell r="U14" t="str">
            <v>INEXISTENTE</v>
          </cell>
          <cell r="V14" t="str">
            <v>INEXISTENTE</v>
          </cell>
          <cell r="W14" t="str">
            <v>INEXISTENTE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29618</v>
          </cell>
          <cell r="B15">
            <v>6.4996195659182687E-2</v>
          </cell>
          <cell r="C15" t="str">
            <v>INEXISTENTE</v>
          </cell>
          <cell r="D15" t="str">
            <v>INEXISTENTE</v>
          </cell>
          <cell r="E15" t="str">
            <v>INEXISTENTE</v>
          </cell>
          <cell r="F15">
            <v>6.0499999999999998E-2</v>
          </cell>
          <cell r="G15">
            <v>8.4900000000000003E-2</v>
          </cell>
          <cell r="H15" t="str">
            <v>INEXISTENTE</v>
          </cell>
          <cell r="I15" t="str">
            <v>INEXISTENTE</v>
          </cell>
          <cell r="J15" t="str">
            <v>INEXISTENTE</v>
          </cell>
          <cell r="K15" t="str">
            <v>INEXISTENTE</v>
          </cell>
          <cell r="L15" t="str">
            <v>INEXISTENTE</v>
          </cell>
          <cell r="M15" t="str">
            <v>INEXISTENTE</v>
          </cell>
          <cell r="N15" t="str">
            <v>INEXISTENTE</v>
          </cell>
          <cell r="O15">
            <v>8.5000000000000006E-2</v>
          </cell>
          <cell r="P15" t="str">
            <v>INEXISTENTE</v>
          </cell>
          <cell r="Q15">
            <v>6.4464968166400002E-2</v>
          </cell>
          <cell r="R15">
            <v>5.9169122553631937E-2</v>
          </cell>
          <cell r="S15">
            <v>7.2700000000000001E-2</v>
          </cell>
          <cell r="T15" t="str">
            <v>INEXISTENTE</v>
          </cell>
          <cell r="U15" t="str">
            <v>INEXISTENTE</v>
          </cell>
          <cell r="V15" t="str">
            <v>INEXISTENTE</v>
          </cell>
          <cell r="W15" t="str">
            <v>INEXISTENTE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>
            <v>29646</v>
          </cell>
          <cell r="B16">
            <v>6.3003281547049594E-2</v>
          </cell>
          <cell r="C16" t="str">
            <v>INEXISTENTE</v>
          </cell>
          <cell r="D16" t="str">
            <v>INEXISTENTE</v>
          </cell>
          <cell r="E16" t="str">
            <v>INEXISTENTE</v>
          </cell>
          <cell r="F16">
            <v>5.3499999999999999E-2</v>
          </cell>
          <cell r="G16">
            <v>7.3499999999999996E-2</v>
          </cell>
          <cell r="H16" t="str">
            <v>INEXISTENTE</v>
          </cell>
          <cell r="I16" t="str">
            <v>INEXISTENTE</v>
          </cell>
          <cell r="J16" t="str">
            <v>INEXISTENTE</v>
          </cell>
          <cell r="K16" t="str">
            <v>INEXISTENTE</v>
          </cell>
          <cell r="L16" t="str">
            <v>INEXISTENTE</v>
          </cell>
          <cell r="M16" t="str">
            <v>INEXISTENTE</v>
          </cell>
          <cell r="N16" t="str">
            <v>INEXISTENTE</v>
          </cell>
          <cell r="O16">
            <v>7.3999999999999996E-2</v>
          </cell>
          <cell r="P16" t="str">
            <v>INEXISTENTE</v>
          </cell>
          <cell r="Q16">
            <v>6.4464968166400002E-2</v>
          </cell>
          <cell r="R16">
            <v>5.9169122553631937E-2</v>
          </cell>
          <cell r="S16">
            <v>6.3500000000000001E-2</v>
          </cell>
          <cell r="T16" t="str">
            <v>INEXISTENTE</v>
          </cell>
          <cell r="U16" t="str">
            <v>INEXISTENTE</v>
          </cell>
          <cell r="V16" t="str">
            <v>INEXISTENTE</v>
          </cell>
          <cell r="W16" t="str">
            <v>INEXISTENTE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29677</v>
          </cell>
          <cell r="B17">
            <v>5.999817738591573E-2</v>
          </cell>
          <cell r="C17" t="str">
            <v>INEXISTENTE</v>
          </cell>
          <cell r="D17" t="str">
            <v>INEXISTENTE</v>
          </cell>
          <cell r="E17" t="str">
            <v>INEXISTENTE</v>
          </cell>
          <cell r="F17">
            <v>6.54E-2</v>
          </cell>
          <cell r="G17">
            <v>5.4800000000000001E-2</v>
          </cell>
          <cell r="H17" t="str">
            <v>INEXISTENTE</v>
          </cell>
          <cell r="I17" t="str">
            <v>INEXISTENTE</v>
          </cell>
          <cell r="J17" t="str">
            <v>INEXISTENTE</v>
          </cell>
          <cell r="K17" t="str">
            <v>INEXISTENTE</v>
          </cell>
          <cell r="L17" t="str">
            <v>INEXISTENTE</v>
          </cell>
          <cell r="M17" t="str">
            <v>INEXISTENTE</v>
          </cell>
          <cell r="N17" t="str">
            <v>INEXISTENTE</v>
          </cell>
          <cell r="O17">
            <v>5.5E-2</v>
          </cell>
          <cell r="P17" t="str">
            <v>INEXISTENTE</v>
          </cell>
          <cell r="Q17">
            <v>6.5152909194499994E-2</v>
          </cell>
          <cell r="R17">
            <v>5.9853640989552481E-2</v>
          </cell>
          <cell r="S17">
            <v>6.0100000000000001E-2</v>
          </cell>
          <cell r="T17" t="str">
            <v>INEXISTENTE</v>
          </cell>
          <cell r="U17" t="str">
            <v>INEXISTENTE</v>
          </cell>
          <cell r="V17" t="str">
            <v>INEXISTENTE</v>
          </cell>
          <cell r="W17" t="str">
            <v>INEXISTENTE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>
            <v>29707</v>
          </cell>
          <cell r="B18">
            <v>5.9998065618518615E-2</v>
          </cell>
          <cell r="C18" t="str">
            <v>INEXISTENTE</v>
          </cell>
          <cell r="D18" t="str">
            <v>INEXISTENTE</v>
          </cell>
          <cell r="E18" t="str">
            <v>INEXISTENTE</v>
          </cell>
          <cell r="F18">
            <v>5.5100000000000003E-2</v>
          </cell>
          <cell r="G18">
            <v>6.1900000000000004E-2</v>
          </cell>
          <cell r="H18" t="str">
            <v>INEXISTENTE</v>
          </cell>
          <cell r="I18" t="str">
            <v>INEXISTENTE</v>
          </cell>
          <cell r="J18" t="str">
            <v>INEXISTENTE</v>
          </cell>
          <cell r="K18" t="str">
            <v>INEXISTENTE</v>
          </cell>
          <cell r="L18" t="str">
            <v>INEXISTENTE</v>
          </cell>
          <cell r="M18" t="str">
            <v>INEXISTENTE</v>
          </cell>
          <cell r="N18" t="str">
            <v>INEXISTENTE</v>
          </cell>
          <cell r="O18">
            <v>6.2E-2</v>
          </cell>
          <cell r="P18" t="str">
            <v>INEXISTENTE</v>
          </cell>
          <cell r="Q18">
            <v>6.5152909194499994E-2</v>
          </cell>
          <cell r="R18">
            <v>5.9853640989552481E-2</v>
          </cell>
          <cell r="S18">
            <v>5.8500000000000003E-2</v>
          </cell>
          <cell r="T18" t="str">
            <v>INEXISTENTE</v>
          </cell>
          <cell r="U18" t="str">
            <v>INEXISTENTE</v>
          </cell>
          <cell r="V18" t="str">
            <v>INEXISTENTE</v>
          </cell>
          <cell r="W18" t="str">
            <v>INEXISTENTE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>
            <v>29738</v>
          </cell>
          <cell r="B19">
            <v>5.9998377874204145E-2</v>
          </cell>
          <cell r="C19" t="str">
            <v>INEXISTENTE</v>
          </cell>
          <cell r="D19" t="str">
            <v>INEXISTENTE</v>
          </cell>
          <cell r="E19" t="str">
            <v>INEXISTENTE</v>
          </cell>
          <cell r="F19">
            <v>5.0700000000000002E-2</v>
          </cell>
          <cell r="G19">
            <v>4.4600000000000001E-2</v>
          </cell>
          <cell r="H19" t="str">
            <v>INEXISTENTE</v>
          </cell>
          <cell r="I19" t="str">
            <v>INEXISTENTE</v>
          </cell>
          <cell r="J19" t="str">
            <v>INEXISTENTE</v>
          </cell>
          <cell r="K19" t="str">
            <v>INEXISTENTE</v>
          </cell>
          <cell r="L19" t="str">
            <v>INEXISTENTE</v>
          </cell>
          <cell r="M19" t="str">
            <v>INEXISTENTE</v>
          </cell>
          <cell r="N19" t="str">
            <v>INEXISTENTE</v>
          </cell>
          <cell r="O19">
            <v>4.4999999999999998E-2</v>
          </cell>
          <cell r="P19" t="str">
            <v>INEXISTENTE</v>
          </cell>
          <cell r="Q19">
            <v>6.5152909194499994E-2</v>
          </cell>
          <cell r="R19">
            <v>5.9853640989552259E-2</v>
          </cell>
          <cell r="S19">
            <v>4.7649999999999998E-2</v>
          </cell>
          <cell r="T19" t="str">
            <v>INEXISTENTE</v>
          </cell>
          <cell r="U19" t="str">
            <v>INEXISTENTE</v>
          </cell>
          <cell r="V19" t="str">
            <v>INEXISTENTE</v>
          </cell>
          <cell r="W19" t="str">
            <v>INEXISTENTE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>
            <v>29768</v>
          </cell>
          <cell r="B20">
            <v>5.9997704535455387E-2</v>
          </cell>
          <cell r="C20" t="str">
            <v>INEXISTENTE</v>
          </cell>
          <cell r="D20" t="str">
            <v>INEXISTENTE</v>
          </cell>
          <cell r="E20" t="str">
            <v>INEXISTENTE</v>
          </cell>
          <cell r="F20">
            <v>6.2E-2</v>
          </cell>
          <cell r="G20">
            <v>5.0799999999999998E-2</v>
          </cell>
          <cell r="H20" t="str">
            <v>INEXISTENTE</v>
          </cell>
          <cell r="I20" t="str">
            <v>INEXISTENTE</v>
          </cell>
          <cell r="J20" t="str">
            <v>INEXISTENTE</v>
          </cell>
          <cell r="K20" t="str">
            <v>INEXISTENTE</v>
          </cell>
          <cell r="L20" t="str">
            <v>INEXISTENTE</v>
          </cell>
          <cell r="M20" t="str">
            <v>INEXISTENTE</v>
          </cell>
          <cell r="N20" t="str">
            <v>INEXISTENTE</v>
          </cell>
          <cell r="O20">
            <v>5.0999999999999997E-2</v>
          </cell>
          <cell r="P20" t="str">
            <v>INEXISTENTE</v>
          </cell>
          <cell r="Q20">
            <v>6.3478544866500008E-2</v>
          </cell>
          <cell r="R20">
            <v>5.8187606832338368E-2</v>
          </cell>
          <cell r="S20">
            <v>5.6399999999999999E-2</v>
          </cell>
          <cell r="T20" t="str">
            <v>INEXISTENTE</v>
          </cell>
          <cell r="U20" t="str">
            <v>INEXISTENTE</v>
          </cell>
          <cell r="V20" t="str">
            <v>INEXISTENTE</v>
          </cell>
          <cell r="W20" t="str">
            <v>INEXISTENTE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>
            <v>29799</v>
          </cell>
          <cell r="B21">
            <v>5.8000306784447897E-2</v>
          </cell>
          <cell r="C21" t="str">
            <v>INEXISTENTE</v>
          </cell>
          <cell r="D21" t="str">
            <v>INEXISTENTE</v>
          </cell>
          <cell r="E21" t="str">
            <v>INEXISTENTE</v>
          </cell>
          <cell r="F21">
            <v>6.1199999999999997E-2</v>
          </cell>
          <cell r="G21">
            <v>6.7299999999999999E-2</v>
          </cell>
          <cell r="H21" t="str">
            <v>INEXISTENTE</v>
          </cell>
          <cell r="I21" t="str">
            <v>INEXISTENTE</v>
          </cell>
          <cell r="J21" t="str">
            <v>INEXISTENTE</v>
          </cell>
          <cell r="K21" t="str">
            <v>INEXISTENTE</v>
          </cell>
          <cell r="L21" t="str">
            <v>INEXISTENTE</v>
          </cell>
          <cell r="M21" t="str">
            <v>INEXISTENTE</v>
          </cell>
          <cell r="N21" t="str">
            <v>INEXISTENTE</v>
          </cell>
          <cell r="O21">
            <v>6.7000000000000004E-2</v>
          </cell>
          <cell r="P21" t="str">
            <v>INEXISTENTE</v>
          </cell>
          <cell r="Q21">
            <v>6.3478544866500008E-2</v>
          </cell>
          <cell r="R21">
            <v>5.8187606832338368E-2</v>
          </cell>
          <cell r="S21">
            <v>6.4250000000000002E-2</v>
          </cell>
          <cell r="T21" t="str">
            <v>INEXISTENTE</v>
          </cell>
          <cell r="U21" t="str">
            <v>INEXISTENTE</v>
          </cell>
          <cell r="V21" t="str">
            <v>INEXISTENTE</v>
          </cell>
          <cell r="W21" t="str">
            <v>INEXISTENTE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>
            <v>29830</v>
          </cell>
          <cell r="B22">
            <v>5.7003965715747951E-2</v>
          </cell>
          <cell r="C22" t="str">
            <v>INEXISTENTE</v>
          </cell>
          <cell r="D22" t="str">
            <v>INEXISTENTE</v>
          </cell>
          <cell r="E22" t="str">
            <v>INEXISTENTE</v>
          </cell>
          <cell r="F22">
            <v>5.28E-2</v>
          </cell>
          <cell r="G22">
            <v>5.0799999999999998E-2</v>
          </cell>
          <cell r="H22" t="str">
            <v>INEXISTENTE</v>
          </cell>
          <cell r="I22" t="str">
            <v>INEXISTENTE</v>
          </cell>
          <cell r="J22" t="str">
            <v>INEXISTENTE</v>
          </cell>
          <cell r="K22" t="str">
            <v>INEXISTENTE</v>
          </cell>
          <cell r="L22" t="str">
            <v>INEXISTENTE</v>
          </cell>
          <cell r="M22" t="str">
            <v>INEXISTENTE</v>
          </cell>
          <cell r="N22" t="str">
            <v>INEXISTENTE</v>
          </cell>
          <cell r="O22">
            <v>5.0999999999999997E-2</v>
          </cell>
          <cell r="P22" t="str">
            <v>INEXISTENTE</v>
          </cell>
          <cell r="Q22">
            <v>6.3478544866500008E-2</v>
          </cell>
          <cell r="R22">
            <v>5.8187606832338368E-2</v>
          </cell>
          <cell r="S22">
            <v>5.1799999999999999E-2</v>
          </cell>
          <cell r="T22" t="str">
            <v>INEXISTENTE</v>
          </cell>
          <cell r="U22" t="str">
            <v>INEXISTENTE</v>
          </cell>
          <cell r="V22" t="str">
            <v>INEXISTENTE</v>
          </cell>
          <cell r="W22" t="str">
            <v>INEXISTENTE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>
            <v>29860</v>
          </cell>
          <cell r="B23">
            <v>5.7003848667489532E-2</v>
          </cell>
          <cell r="C23" t="str">
            <v>INEXISTENTE</v>
          </cell>
          <cell r="D23" t="str">
            <v>INEXISTENTE</v>
          </cell>
          <cell r="E23" t="str">
            <v>INEXISTENTE</v>
          </cell>
          <cell r="F23">
            <v>4.6199999999999998E-2</v>
          </cell>
          <cell r="G23">
            <v>4.3499999999999997E-2</v>
          </cell>
          <cell r="H23" t="str">
            <v>INEXISTENTE</v>
          </cell>
          <cell r="I23" t="str">
            <v>INEXISTENTE</v>
          </cell>
          <cell r="J23" t="str">
            <v>INEXISTENTE</v>
          </cell>
          <cell r="K23" t="str">
            <v>INEXISTENTE</v>
          </cell>
          <cell r="L23" t="str">
            <v>INEXISTENTE</v>
          </cell>
          <cell r="M23" t="str">
            <v>INEXISTENTE</v>
          </cell>
          <cell r="N23" t="str">
            <v>INEXISTENTE</v>
          </cell>
          <cell r="O23">
            <v>4.3999999999999997E-2</v>
          </cell>
          <cell r="P23" t="str">
            <v>INEXISTENTE</v>
          </cell>
          <cell r="Q23">
            <v>5.97934805924E-2</v>
          </cell>
          <cell r="R23">
            <v>5.4520876211343605E-2</v>
          </cell>
          <cell r="S23">
            <v>4.4850000000000001E-2</v>
          </cell>
          <cell r="T23" t="str">
            <v>INEXISTENTE</v>
          </cell>
          <cell r="U23" t="str">
            <v>INEXISTENTE</v>
          </cell>
          <cell r="V23" t="str">
            <v>INEXISTENTE</v>
          </cell>
          <cell r="W23" t="str">
            <v>INEXISTENTE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>
            <v>29891</v>
          </cell>
          <cell r="B24">
            <v>5.4998320661964417E-2</v>
          </cell>
          <cell r="C24" t="str">
            <v>INEXISTENTE</v>
          </cell>
          <cell r="D24" t="str">
            <v>INEXISTENTE</v>
          </cell>
          <cell r="E24" t="str">
            <v>INEXISTENTE</v>
          </cell>
          <cell r="F24">
            <v>5.2299999999999999E-2</v>
          </cell>
          <cell r="G24">
            <v>5.3099999999999994E-2</v>
          </cell>
          <cell r="H24" t="str">
            <v>INEXISTENTE</v>
          </cell>
          <cell r="I24" t="str">
            <v>INEXISTENTE</v>
          </cell>
          <cell r="J24" t="str">
            <v>INEXISTENTE</v>
          </cell>
          <cell r="K24" t="str">
            <v>INEXISTENTE</v>
          </cell>
          <cell r="L24" t="str">
            <v>INEXISTENTE</v>
          </cell>
          <cell r="M24" t="str">
            <v>INEXISTENTE</v>
          </cell>
          <cell r="N24" t="str">
            <v>INEXISTENTE</v>
          </cell>
          <cell r="O24">
            <v>5.2999999999999999E-2</v>
          </cell>
          <cell r="P24" t="str">
            <v>INEXISTENTE</v>
          </cell>
          <cell r="Q24">
            <v>5.97934805924E-2</v>
          </cell>
          <cell r="R24">
            <v>5.4520876211343383E-2</v>
          </cell>
          <cell r="S24">
            <v>5.2699999999999997E-2</v>
          </cell>
          <cell r="T24" t="str">
            <v>INEXISTENTE</v>
          </cell>
          <cell r="U24" t="str">
            <v>INEXISTENTE</v>
          </cell>
          <cell r="V24" t="str">
            <v>INEXISTENTE</v>
          </cell>
          <cell r="W24" t="str">
            <v>INEXISTENTE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>
            <v>29921</v>
          </cell>
          <cell r="B25">
            <v>5.2000955075284683E-2</v>
          </cell>
          <cell r="C25" t="str">
            <v>INEXISTENTE</v>
          </cell>
          <cell r="D25" t="str">
            <v>INEXISTENTE</v>
          </cell>
          <cell r="E25" t="str">
            <v>INEXISTENTE</v>
          </cell>
          <cell r="F25">
            <v>5.6899999999999999E-2</v>
          </cell>
          <cell r="G25">
            <v>3.7999999999999999E-2</v>
          </cell>
          <cell r="H25" t="str">
            <v>INEXISTENTE</v>
          </cell>
          <cell r="I25" t="str">
            <v>INEXISTENTE</v>
          </cell>
          <cell r="J25" t="str">
            <v>INEXISTENTE</v>
          </cell>
          <cell r="K25" t="str">
            <v>INEXISTENTE</v>
          </cell>
          <cell r="L25" t="str">
            <v>INEXISTENTE</v>
          </cell>
          <cell r="M25" t="str">
            <v>INEXISTENTE</v>
          </cell>
          <cell r="N25" t="str">
            <v>INEXISTENTE</v>
          </cell>
          <cell r="O25">
            <v>3.7999999999999999E-2</v>
          </cell>
          <cell r="P25" t="str">
            <v>INEXISTENTE</v>
          </cell>
          <cell r="Q25">
            <v>5.97934805924E-2</v>
          </cell>
          <cell r="R25">
            <v>5.4520876211343383E-2</v>
          </cell>
          <cell r="S25">
            <v>4.7449999999999999E-2</v>
          </cell>
          <cell r="T25" t="str">
            <v>INEXISTENTE</v>
          </cell>
          <cell r="U25" t="str">
            <v>INEXISTENTE</v>
          </cell>
          <cell r="V25" t="str">
            <v>INEXISTENTE</v>
          </cell>
          <cell r="W25" t="str">
            <v>INEXISTENTE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29952</v>
          </cell>
          <cell r="B26">
            <v>5.0001375553660354E-2</v>
          </cell>
          <cell r="C26" t="str">
            <v>INEXISTENTE</v>
          </cell>
          <cell r="D26" t="str">
            <v>INEXISTENTE</v>
          </cell>
          <cell r="E26" t="str">
            <v>INEXISTENTE</v>
          </cell>
          <cell r="F26">
            <v>6.7100000000000007E-2</v>
          </cell>
          <cell r="G26">
            <v>6.2899999999999998E-2</v>
          </cell>
          <cell r="H26" t="str">
            <v>INEXISTENTE</v>
          </cell>
          <cell r="I26" t="str">
            <v>INEXISTENTE</v>
          </cell>
          <cell r="J26" t="str">
            <v>INEXISTENTE</v>
          </cell>
          <cell r="K26" t="str">
            <v>INEXISTENTE</v>
          </cell>
          <cell r="L26" t="str">
            <v>INEXISTENTE</v>
          </cell>
          <cell r="M26" t="str">
            <v>INEXISTENTE</v>
          </cell>
          <cell r="N26" t="str">
            <v>INEXISTENTE</v>
          </cell>
          <cell r="O26">
            <v>6.3E-2</v>
          </cell>
          <cell r="P26" t="str">
            <v>INEXISTENTE</v>
          </cell>
          <cell r="Q26">
            <v>5.5107391567099998E-2</v>
          </cell>
          <cell r="R26">
            <v>4.9858101061791116E-2</v>
          </cell>
          <cell r="S26">
            <v>6.5000000000000002E-2</v>
          </cell>
          <cell r="T26" t="str">
            <v>INEXISTENTE</v>
          </cell>
          <cell r="U26" t="str">
            <v>INEXISTENTE</v>
          </cell>
          <cell r="V26" t="str">
            <v>INEXISTENTE</v>
          </cell>
          <cell r="W26" t="str">
            <v>INEXISTENTE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>
            <v>29983</v>
          </cell>
          <cell r="B27">
            <v>4.999803492591659E-2</v>
          </cell>
          <cell r="C27" t="str">
            <v>INEXISTENTE</v>
          </cell>
          <cell r="D27" t="str">
            <v>INEXISTENTE</v>
          </cell>
          <cell r="E27" t="str">
            <v>INEXISTENTE</v>
          </cell>
          <cell r="F27">
            <v>6.5799999999999997E-2</v>
          </cell>
          <cell r="G27">
            <v>6.8499999999999991E-2</v>
          </cell>
          <cell r="H27" t="str">
            <v>INEXISTENTE</v>
          </cell>
          <cell r="I27" t="str">
            <v>INEXISTENTE</v>
          </cell>
          <cell r="J27" t="str">
            <v>INEXISTENTE</v>
          </cell>
          <cell r="K27" t="str">
            <v>INEXISTENTE</v>
          </cell>
          <cell r="L27" t="str">
            <v>INEXISTENTE</v>
          </cell>
          <cell r="M27" t="str">
            <v>INEXISTENTE</v>
          </cell>
          <cell r="N27" t="str">
            <v>INEXISTENTE</v>
          </cell>
          <cell r="O27">
            <v>6.8000000000000005E-2</v>
          </cell>
          <cell r="P27" t="str">
            <v>INEXISTENTE</v>
          </cell>
          <cell r="Q27">
            <v>5.5107391567099998E-2</v>
          </cell>
          <cell r="R27">
            <v>4.9858101061791116E-2</v>
          </cell>
          <cell r="S27">
            <v>6.7149999999999987E-2</v>
          </cell>
          <cell r="T27" t="str">
            <v>INEXISTENTE</v>
          </cell>
          <cell r="U27" t="str">
            <v>INEXISTENTE</v>
          </cell>
          <cell r="V27" t="str">
            <v>INEXISTENTE</v>
          </cell>
          <cell r="W27" t="str">
            <v>INEXISTENTE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>
            <v>30011</v>
          </cell>
          <cell r="B28">
            <v>5.0000311917104856E-2</v>
          </cell>
          <cell r="C28" t="str">
            <v>INEXISTENTE</v>
          </cell>
          <cell r="D28" t="str">
            <v>INEXISTENTE</v>
          </cell>
          <cell r="E28" t="str">
            <v>INEXISTENTE</v>
          </cell>
          <cell r="F28">
            <v>5.2400000000000002E-2</v>
          </cell>
          <cell r="G28">
            <v>7.2300000000000003E-2</v>
          </cell>
          <cell r="H28" t="str">
            <v>INEXISTENTE</v>
          </cell>
          <cell r="I28" t="str">
            <v>INEXISTENTE</v>
          </cell>
          <cell r="J28" t="str">
            <v>INEXISTENTE</v>
          </cell>
          <cell r="K28" t="str">
            <v>INEXISTENTE</v>
          </cell>
          <cell r="L28" t="str">
            <v>INEXISTENTE</v>
          </cell>
          <cell r="M28" t="str">
            <v>INEXISTENTE</v>
          </cell>
          <cell r="N28" t="str">
            <v>INEXISTENTE</v>
          </cell>
          <cell r="O28">
            <v>7.1999999999999995E-2</v>
          </cell>
          <cell r="P28" t="str">
            <v>INEXISTENTE</v>
          </cell>
          <cell r="Q28">
            <v>5.5107391567099998E-2</v>
          </cell>
          <cell r="R28">
            <v>4.9858101061791116E-2</v>
          </cell>
          <cell r="S28">
            <v>6.2350000000000003E-2</v>
          </cell>
          <cell r="T28" t="str">
            <v>INEXISTENTE</v>
          </cell>
          <cell r="U28" t="str">
            <v>INEXISTENTE</v>
          </cell>
          <cell r="V28" t="str">
            <v>INEXISTENTE</v>
          </cell>
          <cell r="W28" t="str">
            <v>INEXISTENTE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>
            <v>30042</v>
          </cell>
          <cell r="B29">
            <v>5.4998395855365478E-2</v>
          </cell>
          <cell r="C29" t="str">
            <v>INEXISTENTE</v>
          </cell>
          <cell r="D29" t="str">
            <v>INEXISTENTE</v>
          </cell>
          <cell r="E29" t="str">
            <v>INEXISTENTE</v>
          </cell>
          <cell r="F29">
            <v>5.6500000000000002E-2</v>
          </cell>
          <cell r="G29">
            <v>5.3499999999999999E-2</v>
          </cell>
          <cell r="H29" t="str">
            <v>INEXISTENTE</v>
          </cell>
          <cell r="I29" t="str">
            <v>INEXISTENTE</v>
          </cell>
          <cell r="J29" t="str">
            <v>INEXISTENTE</v>
          </cell>
          <cell r="K29" t="str">
            <v>INEXISTENTE</v>
          </cell>
          <cell r="L29" t="str">
            <v>INEXISTENTE</v>
          </cell>
          <cell r="M29" t="str">
            <v>INEXISTENTE</v>
          </cell>
          <cell r="N29" t="str">
            <v>INEXISTENTE</v>
          </cell>
          <cell r="O29">
            <v>5.3999999999999999E-2</v>
          </cell>
          <cell r="P29" t="str">
            <v>INEXISTENTE</v>
          </cell>
          <cell r="Q29">
            <v>6.0128737182499996E-2</v>
          </cell>
          <cell r="R29">
            <v>5.4854464858208996E-2</v>
          </cell>
          <cell r="S29">
            <v>5.5E-2</v>
          </cell>
          <cell r="T29" t="str">
            <v>INEXISTENTE</v>
          </cell>
          <cell r="U29" t="str">
            <v>INEXISTENTE</v>
          </cell>
          <cell r="V29" t="str">
            <v>INEXISTENTE</v>
          </cell>
          <cell r="W29" t="str">
            <v>INEXISTENTE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30072</v>
          </cell>
          <cell r="B30">
            <v>5.4997719222170227E-2</v>
          </cell>
          <cell r="C30" t="str">
            <v>INEXISTENTE</v>
          </cell>
          <cell r="D30" t="str">
            <v>INEXISTENTE</v>
          </cell>
          <cell r="E30" t="str">
            <v>INEXISTENTE</v>
          </cell>
          <cell r="F30">
            <v>6.6600000000000006E-2</v>
          </cell>
          <cell r="G30">
            <v>6.1200000000000004E-2</v>
          </cell>
          <cell r="H30" t="str">
            <v>INEXISTENTE</v>
          </cell>
          <cell r="I30" t="str">
            <v>INEXISTENTE</v>
          </cell>
          <cell r="J30" t="str">
            <v>INEXISTENTE</v>
          </cell>
          <cell r="K30" t="str">
            <v>INEXISTENTE</v>
          </cell>
          <cell r="L30" t="str">
            <v>INEXISTENTE</v>
          </cell>
          <cell r="M30" t="str">
            <v>INEXISTENTE</v>
          </cell>
          <cell r="N30" t="str">
            <v>INEXISTENTE</v>
          </cell>
          <cell r="O30">
            <v>6.0999999999999999E-2</v>
          </cell>
          <cell r="P30" t="str">
            <v>INEXISTENTE</v>
          </cell>
          <cell r="Q30">
            <v>6.0128737182499996E-2</v>
          </cell>
          <cell r="R30">
            <v>5.4854464858208996E-2</v>
          </cell>
          <cell r="S30">
            <v>6.3900000000000012E-2</v>
          </cell>
          <cell r="T30" t="str">
            <v>INEXISTENTE</v>
          </cell>
          <cell r="U30" t="str">
            <v>INEXISTENTE</v>
          </cell>
          <cell r="V30" t="str">
            <v>INEXISTENTE</v>
          </cell>
          <cell r="W30" t="str">
            <v>INEXISTENTE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>
            <v>30103</v>
          </cell>
          <cell r="B31">
            <v>5.5002482157822552E-2</v>
          </cell>
          <cell r="C31" t="str">
            <v>INEXISTENTE</v>
          </cell>
          <cell r="D31" t="str">
            <v>INEXISTENTE</v>
          </cell>
          <cell r="E31" t="str">
            <v>INEXISTENTE</v>
          </cell>
          <cell r="F31">
            <v>7.1400000000000005E-2</v>
          </cell>
          <cell r="G31">
            <v>7.9899999999999999E-2</v>
          </cell>
          <cell r="H31" t="str">
            <v>INEXISTENTE</v>
          </cell>
          <cell r="I31" t="str">
            <v>INEXISTENTE</v>
          </cell>
          <cell r="J31" t="str">
            <v>INEXISTENTE</v>
          </cell>
          <cell r="K31" t="str">
            <v>INEXISTENTE</v>
          </cell>
          <cell r="L31" t="str">
            <v>INEXISTENTE</v>
          </cell>
          <cell r="M31" t="str">
            <v>INEXISTENTE</v>
          </cell>
          <cell r="N31" t="str">
            <v>INEXISTENTE</v>
          </cell>
          <cell r="O31">
            <v>0.08</v>
          </cell>
          <cell r="P31" t="str">
            <v>INEXISTENTE</v>
          </cell>
          <cell r="Q31">
            <v>6.0128737182499996E-2</v>
          </cell>
          <cell r="R31">
            <v>5.4854464858208996E-2</v>
          </cell>
          <cell r="S31">
            <v>7.5649999999999995E-2</v>
          </cell>
          <cell r="T31" t="str">
            <v>INEXISTENTE</v>
          </cell>
          <cell r="U31" t="str">
            <v>INEXISTENTE</v>
          </cell>
          <cell r="V31" t="str">
            <v>INEXISTENTE</v>
          </cell>
          <cell r="W31" t="str">
            <v>INEXISTENTE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>
            <v>30133</v>
          </cell>
          <cell r="B32">
            <v>5.9997672547700054E-2</v>
          </cell>
          <cell r="C32" t="str">
            <v>INEXISTENTE</v>
          </cell>
          <cell r="D32" t="str">
            <v>INEXISTENTE</v>
          </cell>
          <cell r="E32" t="str">
            <v>INEXISTENTE</v>
          </cell>
          <cell r="F32">
            <v>6.3899999999999998E-2</v>
          </cell>
          <cell r="G32">
            <v>6.0599999999999994E-2</v>
          </cell>
          <cell r="H32" t="str">
            <v>INEXISTENTE</v>
          </cell>
          <cell r="I32" t="str">
            <v>INEXISTENTE</v>
          </cell>
          <cell r="J32" t="str">
            <v>INEXISTENTE</v>
          </cell>
          <cell r="K32" t="str">
            <v>INEXISTENTE</v>
          </cell>
          <cell r="L32" t="str">
            <v>INEXISTENTE</v>
          </cell>
          <cell r="M32" t="str">
            <v>INEXISTENTE</v>
          </cell>
          <cell r="N32" t="str">
            <v>INEXISTENTE</v>
          </cell>
          <cell r="O32">
            <v>6.0999999999999999E-2</v>
          </cell>
          <cell r="P32" t="str">
            <v>INEXISTENTE</v>
          </cell>
          <cell r="Q32">
            <v>7.1844722998500005E-2</v>
          </cell>
          <cell r="R32">
            <v>6.6512162187562396E-2</v>
          </cell>
          <cell r="S32">
            <v>6.225E-2</v>
          </cell>
          <cell r="T32" t="str">
            <v>INEXISTENTE</v>
          </cell>
          <cell r="U32" t="str">
            <v>INEXISTENTE</v>
          </cell>
          <cell r="V32" t="str">
            <v>INEXISTENTE</v>
          </cell>
          <cell r="W32" t="str">
            <v>INEXISTENTE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>
            <v>30164</v>
          </cell>
          <cell r="B33">
            <v>7.000033413047313E-2</v>
          </cell>
          <cell r="C33" t="str">
            <v>INEXISTENTE</v>
          </cell>
          <cell r="D33" t="str">
            <v>INEXISTENTE</v>
          </cell>
          <cell r="E33" t="str">
            <v>INEXISTENTE</v>
          </cell>
          <cell r="F33">
            <v>5.57E-2</v>
          </cell>
          <cell r="G33">
            <v>5.7999999999999996E-2</v>
          </cell>
          <cell r="H33" t="str">
            <v>INEXISTENTE</v>
          </cell>
          <cell r="I33" t="str">
            <v>INEXISTENTE</v>
          </cell>
          <cell r="J33" t="str">
            <v>INEXISTENTE</v>
          </cell>
          <cell r="K33" t="str">
            <v>INEXISTENTE</v>
          </cell>
          <cell r="L33" t="str">
            <v>INEXISTENTE</v>
          </cell>
          <cell r="M33" t="str">
            <v>INEXISTENTE</v>
          </cell>
          <cell r="N33" t="str">
            <v>INEXISTENTE</v>
          </cell>
          <cell r="O33">
            <v>5.8000000000000003E-2</v>
          </cell>
          <cell r="P33" t="str">
            <v>INEXISTENTE</v>
          </cell>
          <cell r="Q33">
            <v>7.1844722998500005E-2</v>
          </cell>
          <cell r="R33">
            <v>6.6512162187562396E-2</v>
          </cell>
          <cell r="S33">
            <v>5.6849999999999998E-2</v>
          </cell>
          <cell r="T33" t="str">
            <v>INEXISTENTE</v>
          </cell>
          <cell r="U33" t="str">
            <v>INEXISTENTE</v>
          </cell>
          <cell r="V33" t="str">
            <v>INEXISTENTE</v>
          </cell>
          <cell r="W33" t="str">
            <v>INEXISTENTE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30195</v>
          </cell>
          <cell r="B34">
            <v>6.9997858710586947E-2</v>
          </cell>
          <cell r="C34" t="str">
            <v>INEXISTENTE</v>
          </cell>
          <cell r="D34" t="str">
            <v>INEXISTENTE</v>
          </cell>
          <cell r="E34" t="str">
            <v>INEXISTENTE</v>
          </cell>
          <cell r="F34">
            <v>4.2999999999999997E-2</v>
          </cell>
          <cell r="G34">
            <v>3.6600000000000001E-2</v>
          </cell>
          <cell r="H34" t="str">
            <v>INEXISTENTE</v>
          </cell>
          <cell r="I34" t="str">
            <v>INEXISTENTE</v>
          </cell>
          <cell r="J34" t="str">
            <v>INEXISTENTE</v>
          </cell>
          <cell r="K34" t="str">
            <v>INEXISTENTE</v>
          </cell>
          <cell r="L34" t="str">
            <v>INEXISTENTE</v>
          </cell>
          <cell r="M34" t="str">
            <v>INEXISTENTE</v>
          </cell>
          <cell r="N34" t="str">
            <v>INEXISTENTE</v>
          </cell>
          <cell r="O34">
            <v>3.6999999999999998E-2</v>
          </cell>
          <cell r="P34" t="str">
            <v>INEXISTENTE</v>
          </cell>
          <cell r="Q34">
            <v>7.1844722998500005E-2</v>
          </cell>
          <cell r="R34">
            <v>6.6512162187562174E-2</v>
          </cell>
          <cell r="S34">
            <v>3.9800000000000002E-2</v>
          </cell>
          <cell r="T34" t="str">
            <v>INEXISTENTE</v>
          </cell>
          <cell r="U34" t="str">
            <v>INEXISTENTE</v>
          </cell>
          <cell r="V34" t="str">
            <v>INEXISTENTE</v>
          </cell>
          <cell r="W34" t="str">
            <v>INEXISTENTE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>
            <v>30225</v>
          </cell>
          <cell r="B35">
            <v>7.0000625377832248E-2</v>
          </cell>
          <cell r="C35" t="str">
            <v>INEXISTENTE</v>
          </cell>
          <cell r="D35" t="str">
            <v>INEXISTENTE</v>
          </cell>
          <cell r="E35" t="str">
            <v>INEXISTENTE</v>
          </cell>
          <cell r="F35">
            <v>3.9100000000000003E-2</v>
          </cell>
          <cell r="G35">
            <v>4.7800000000000002E-2</v>
          </cell>
          <cell r="H35" t="str">
            <v>INEXISTENTE</v>
          </cell>
          <cell r="I35" t="str">
            <v>INEXISTENTE</v>
          </cell>
          <cell r="J35" t="str">
            <v>INEXISTENTE</v>
          </cell>
          <cell r="K35" t="str">
            <v>INEXISTENTE</v>
          </cell>
          <cell r="L35" t="str">
            <v>INEXISTENTE</v>
          </cell>
          <cell r="M35" t="str">
            <v>INEXISTENTE</v>
          </cell>
          <cell r="N35" t="str">
            <v>INEXISTENTE</v>
          </cell>
          <cell r="O35">
            <v>4.8000000000000001E-2</v>
          </cell>
          <cell r="P35" t="str">
            <v>INEXISTENTE</v>
          </cell>
          <cell r="Q35">
            <v>7.1853427275899995E-2</v>
          </cell>
          <cell r="R35">
            <v>6.6520823160099551E-2</v>
          </cell>
          <cell r="S35">
            <v>4.3450000000000003E-2</v>
          </cell>
          <cell r="T35" t="str">
            <v>INEXISTENTE</v>
          </cell>
          <cell r="U35" t="str">
            <v>INEXISTENTE</v>
          </cell>
          <cell r="V35" t="str">
            <v>INEXISTENTE</v>
          </cell>
          <cell r="W35" t="str">
            <v>INEXISTENTE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>
            <v>30256</v>
          </cell>
          <cell r="B36">
            <v>6.5000292232461288E-2</v>
          </cell>
          <cell r="C36" t="str">
            <v>INEXISTENTE</v>
          </cell>
          <cell r="D36" t="str">
            <v>INEXISTENTE</v>
          </cell>
          <cell r="E36" t="str">
            <v>INEXISTENTE</v>
          </cell>
          <cell r="F36">
            <v>5.2600000000000001E-2</v>
          </cell>
          <cell r="G36">
            <v>0.05</v>
          </cell>
          <cell r="H36" t="str">
            <v>INEXISTENTE</v>
          </cell>
          <cell r="I36" t="str">
            <v>INEXISTENTE</v>
          </cell>
          <cell r="J36" t="str">
            <v>INEXISTENTE</v>
          </cell>
          <cell r="K36" t="str">
            <v>INEXISTENTE</v>
          </cell>
          <cell r="L36" t="str">
            <v>INEXISTENTE</v>
          </cell>
          <cell r="M36" t="str">
            <v>INEXISTENTE</v>
          </cell>
          <cell r="N36" t="str">
            <v>INEXISTENTE</v>
          </cell>
          <cell r="O36">
            <v>0.05</v>
          </cell>
          <cell r="P36" t="str">
            <v>INEXISTENTE</v>
          </cell>
          <cell r="Q36">
            <v>7.1853427275899995E-2</v>
          </cell>
          <cell r="R36">
            <v>6.6520823160099551E-2</v>
          </cell>
          <cell r="S36">
            <v>5.1299999999999998E-2</v>
          </cell>
          <cell r="T36" t="str">
            <v>INEXISTENTE</v>
          </cell>
          <cell r="U36" t="str">
            <v>INEXISTENTE</v>
          </cell>
          <cell r="V36" t="str">
            <v>INEXISTENTE</v>
          </cell>
          <cell r="W36" t="str">
            <v>INEXISTENTE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>
            <v>30286</v>
          </cell>
          <cell r="B37">
            <v>6.4999067051553672E-2</v>
          </cell>
          <cell r="C37" t="str">
            <v>INEXISTENTE</v>
          </cell>
          <cell r="D37" t="str">
            <v>INEXISTENTE</v>
          </cell>
          <cell r="E37" t="str">
            <v>INEXISTENTE</v>
          </cell>
          <cell r="F37">
            <v>8.1900000000000001E-2</v>
          </cell>
          <cell r="G37">
            <v>6.1399999999999996E-2</v>
          </cell>
          <cell r="H37" t="str">
            <v>INEXISTENTE</v>
          </cell>
          <cell r="I37" t="str">
            <v>INEXISTENTE</v>
          </cell>
          <cell r="J37" t="str">
            <v>INEXISTENTE</v>
          </cell>
          <cell r="K37" t="str">
            <v>INEXISTENTE</v>
          </cell>
          <cell r="L37" t="str">
            <v>INEXISTENTE</v>
          </cell>
          <cell r="M37" t="str">
            <v>INEXISTENTE</v>
          </cell>
          <cell r="N37" t="str">
            <v>INEXISTENTE</v>
          </cell>
          <cell r="O37">
            <v>6.0999999999999999E-2</v>
          </cell>
          <cell r="P37" t="str">
            <v>INEXISTENTE</v>
          </cell>
          <cell r="Q37">
            <v>7.1853427275899995E-2</v>
          </cell>
          <cell r="R37">
            <v>6.6520823160099773E-2</v>
          </cell>
          <cell r="S37">
            <v>7.1649999999999991E-2</v>
          </cell>
          <cell r="T37" t="str">
            <v>INEXISTENTE</v>
          </cell>
          <cell r="U37" t="str">
            <v>INEXISTENTE</v>
          </cell>
          <cell r="V37" t="str">
            <v>INEXISTENTE</v>
          </cell>
          <cell r="W37" t="str">
            <v>INEXISTENTE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>
            <v>30317</v>
          </cell>
          <cell r="B38">
            <v>6.0001442837856134E-2</v>
          </cell>
          <cell r="C38" t="str">
            <v>INEXISTENTE</v>
          </cell>
          <cell r="D38" t="str">
            <v>INEXISTENTE</v>
          </cell>
          <cell r="E38" t="str">
            <v>INEXISTENTE</v>
          </cell>
          <cell r="F38">
            <v>9.1399999999999995E-2</v>
          </cell>
          <cell r="G38">
            <v>9.0500000000000011E-2</v>
          </cell>
          <cell r="H38" t="str">
            <v>INEXISTENTE</v>
          </cell>
          <cell r="I38" t="str">
            <v>INEXISTENTE</v>
          </cell>
          <cell r="J38" t="str">
            <v>INEXISTENTE</v>
          </cell>
          <cell r="K38" t="str">
            <v>INEXISTENTE</v>
          </cell>
          <cell r="L38" t="str">
            <v>INEXISTENTE</v>
          </cell>
          <cell r="M38" t="str">
            <v>INEXISTENTE</v>
          </cell>
          <cell r="N38" t="str">
            <v>INEXISTENTE</v>
          </cell>
          <cell r="O38">
            <v>0.09</v>
          </cell>
          <cell r="P38" t="str">
            <v>INEXISTENTE</v>
          </cell>
          <cell r="Q38">
            <v>7.7472943946599995E-2</v>
          </cell>
          <cell r="R38">
            <v>7.211238203641801E-2</v>
          </cell>
          <cell r="S38">
            <v>9.0950000000000003E-2</v>
          </cell>
          <cell r="T38" t="str">
            <v>INEXISTENTE</v>
          </cell>
          <cell r="U38" t="str">
            <v>INEXISTENTE</v>
          </cell>
          <cell r="V38" t="str">
            <v>INEXISTENTE</v>
          </cell>
          <cell r="W38" t="str">
            <v>INEXISTENTE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>
            <v>30348</v>
          </cell>
          <cell r="B39">
            <v>6.6998531885312129E-2</v>
          </cell>
          <cell r="C39" t="str">
            <v>INEXISTENTE</v>
          </cell>
          <cell r="D39" t="str">
            <v>INEXISTENTE</v>
          </cell>
          <cell r="E39" t="str">
            <v>INEXISTENTE</v>
          </cell>
          <cell r="F39">
            <v>8.0399999999999999E-2</v>
          </cell>
          <cell r="G39">
            <v>6.5199999999999994E-2</v>
          </cell>
          <cell r="H39" t="str">
            <v>INEXISTENTE</v>
          </cell>
          <cell r="I39" t="str">
            <v>INEXISTENTE</v>
          </cell>
          <cell r="J39" t="str">
            <v>INEXISTENTE</v>
          </cell>
          <cell r="K39" t="str">
            <v>INEXISTENTE</v>
          </cell>
          <cell r="L39" t="str">
            <v>INEXISTENTE</v>
          </cell>
          <cell r="M39" t="str">
            <v>INEXISTENTE</v>
          </cell>
          <cell r="N39" t="str">
            <v>INEXISTENTE</v>
          </cell>
          <cell r="O39">
            <v>6.5000000000000002E-2</v>
          </cell>
          <cell r="P39" t="str">
            <v>INEXISTENTE</v>
          </cell>
          <cell r="Q39">
            <v>7.7472943946599995E-2</v>
          </cell>
          <cell r="R39">
            <v>7.211238203641801E-2</v>
          </cell>
          <cell r="S39">
            <v>7.2800000000000004E-2</v>
          </cell>
          <cell r="T39" t="str">
            <v>INEXISTENTE</v>
          </cell>
          <cell r="U39" t="str">
            <v>INEXISTENTE</v>
          </cell>
          <cell r="V39" t="str">
            <v>INEXISTENTE</v>
          </cell>
          <cell r="W39" t="str">
            <v>INEXISTENTE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>
            <v>30376</v>
          </cell>
          <cell r="B40">
            <v>9.0000364484618789E-2</v>
          </cell>
          <cell r="C40" t="str">
            <v>INEXISTENTE</v>
          </cell>
          <cell r="D40" t="str">
            <v>INEXISTENTE</v>
          </cell>
          <cell r="E40" t="str">
            <v>INEXISTENTE</v>
          </cell>
          <cell r="F40">
            <v>7.22E-2</v>
          </cell>
          <cell r="G40">
            <v>0.1009</v>
          </cell>
          <cell r="H40" t="str">
            <v>INEXISTENTE</v>
          </cell>
          <cell r="I40" t="str">
            <v>INEXISTENTE</v>
          </cell>
          <cell r="J40" t="str">
            <v>INEXISTENTE</v>
          </cell>
          <cell r="K40" t="str">
            <v>INEXISTENTE</v>
          </cell>
          <cell r="L40" t="str">
            <v>INEXISTENTE</v>
          </cell>
          <cell r="M40" t="str">
            <v>INEXISTENTE</v>
          </cell>
          <cell r="N40" t="str">
            <v>INEXISTENTE</v>
          </cell>
          <cell r="O40">
            <v>0.10100000000000001</v>
          </cell>
          <cell r="P40" t="str">
            <v>INEXISTENTE</v>
          </cell>
          <cell r="Q40">
            <v>7.7472943946599995E-2</v>
          </cell>
          <cell r="R40">
            <v>7.211238203641801E-2</v>
          </cell>
          <cell r="S40">
            <v>8.6550000000000002E-2</v>
          </cell>
          <cell r="T40" t="str">
            <v>INEXISTENTE</v>
          </cell>
          <cell r="U40" t="str">
            <v>INEXISTENTE</v>
          </cell>
          <cell r="V40" t="str">
            <v>INEXISTENTE</v>
          </cell>
          <cell r="W40" t="str">
            <v>INEXISTENTE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>
            <v>30407</v>
          </cell>
          <cell r="B41">
            <v>9.0000919570978333E-2</v>
          </cell>
          <cell r="C41" t="str">
            <v>INEXISTENTE</v>
          </cell>
          <cell r="D41" t="str">
            <v>INEXISTENTE</v>
          </cell>
          <cell r="E41" t="str">
            <v>INEXISTENTE</v>
          </cell>
          <cell r="F41">
            <v>6.5699999999999995E-2</v>
          </cell>
          <cell r="G41">
            <v>9.1999999999999998E-2</v>
          </cell>
          <cell r="H41" t="str">
            <v>INEXISTENTE</v>
          </cell>
          <cell r="I41" t="str">
            <v>INEXISTENTE</v>
          </cell>
          <cell r="J41" t="str">
            <v>INEXISTENTE</v>
          </cell>
          <cell r="K41" t="str">
            <v>INEXISTENTE</v>
          </cell>
          <cell r="L41" t="str">
            <v>INEXISTENTE</v>
          </cell>
          <cell r="M41" t="str">
            <v>INEXISTENTE</v>
          </cell>
          <cell r="N41" t="str">
            <v>INEXISTENTE</v>
          </cell>
          <cell r="O41">
            <v>9.1999999999999998E-2</v>
          </cell>
          <cell r="P41" t="str">
            <v>INEXISTENTE</v>
          </cell>
          <cell r="Q41">
            <v>8.7920170577400009E-2</v>
          </cell>
          <cell r="R41">
            <v>8.2507632415323551E-2</v>
          </cell>
          <cell r="S41">
            <v>7.8850000000000003E-2</v>
          </cell>
          <cell r="T41" t="str">
            <v>INEXISTENTE</v>
          </cell>
          <cell r="U41" t="str">
            <v>INEXISTENTE</v>
          </cell>
          <cell r="V41" t="str">
            <v>INEXISTENTE</v>
          </cell>
          <cell r="W41" t="str">
            <v>INEXISTENTE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>
            <v>30437</v>
          </cell>
          <cell r="B42">
            <v>8.0000306779050012E-2</v>
          </cell>
          <cell r="C42" t="str">
            <v>INEXISTENTE</v>
          </cell>
          <cell r="D42" t="str">
            <v>INEXISTENTE</v>
          </cell>
          <cell r="E42" t="str">
            <v>INEXISTENTE</v>
          </cell>
          <cell r="F42">
            <v>6.7100000000000007E-2</v>
          </cell>
          <cell r="G42">
            <v>6.7000000000000004E-2</v>
          </cell>
          <cell r="H42" t="str">
            <v>INEXISTENTE</v>
          </cell>
          <cell r="I42" t="str">
            <v>INEXISTENTE</v>
          </cell>
          <cell r="J42" t="str">
            <v>INEXISTENTE</v>
          </cell>
          <cell r="K42" t="str">
            <v>INEXISTENTE</v>
          </cell>
          <cell r="L42" t="str">
            <v>INEXISTENTE</v>
          </cell>
          <cell r="M42" t="str">
            <v>INEXISTENTE</v>
          </cell>
          <cell r="N42" t="str">
            <v>INEXISTENTE</v>
          </cell>
          <cell r="O42">
            <v>6.7000000000000004E-2</v>
          </cell>
          <cell r="P42" t="str">
            <v>INEXISTENTE</v>
          </cell>
          <cell r="Q42">
            <v>8.7920170577400009E-2</v>
          </cell>
          <cell r="R42">
            <v>8.2507632415323551E-2</v>
          </cell>
          <cell r="S42">
            <v>6.7049999999999998E-2</v>
          </cell>
          <cell r="T42" t="str">
            <v>INEXISTENTE</v>
          </cell>
          <cell r="U42" t="str">
            <v>INEXISTENTE</v>
          </cell>
          <cell r="V42" t="str">
            <v>INEXISTENTE</v>
          </cell>
          <cell r="W42" t="str">
            <v>INEXISTENTE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30468</v>
          </cell>
          <cell r="B43">
            <v>7.7999024745889489E-2</v>
          </cell>
          <cell r="C43" t="str">
            <v>INEXISTENTE</v>
          </cell>
          <cell r="D43" t="str">
            <v>INEXISTENTE</v>
          </cell>
          <cell r="E43" t="str">
            <v>INEXISTENTE</v>
          </cell>
          <cell r="F43">
            <v>0.10829999999999999</v>
          </cell>
          <cell r="G43">
            <v>0.12279999999999999</v>
          </cell>
          <cell r="H43" t="str">
            <v>INEXISTENTE</v>
          </cell>
          <cell r="I43" t="str">
            <v>INEXISTENTE</v>
          </cell>
          <cell r="J43" t="str">
            <v>INEXISTENTE</v>
          </cell>
          <cell r="K43" t="str">
            <v>INEXISTENTE</v>
          </cell>
          <cell r="L43" t="str">
            <v>INEXISTENTE</v>
          </cell>
          <cell r="M43" t="str">
            <v>INEXISTENTE</v>
          </cell>
          <cell r="N43" t="str">
            <v>INEXISTENTE</v>
          </cell>
          <cell r="O43">
            <v>0.123</v>
          </cell>
          <cell r="P43" t="str">
            <v>INEXISTENTE</v>
          </cell>
          <cell r="Q43">
            <v>8.7920170577400009E-2</v>
          </cell>
          <cell r="R43">
            <v>8.2507632415323551E-2</v>
          </cell>
          <cell r="S43">
            <v>0.11554999999999999</v>
          </cell>
          <cell r="T43" t="str">
            <v>INEXISTENTE</v>
          </cell>
          <cell r="U43" t="str">
            <v>INEXISTENTE</v>
          </cell>
          <cell r="V43" t="str">
            <v>INEXISTENTE</v>
          </cell>
          <cell r="W43" t="str">
            <v>INEXISTENTE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>
            <v>30498</v>
          </cell>
          <cell r="B44">
            <v>8.9999011868556522E-2</v>
          </cell>
          <cell r="C44" t="str">
            <v>INEXISTENTE</v>
          </cell>
          <cell r="D44" t="str">
            <v>INEXISTENTE</v>
          </cell>
          <cell r="E44" t="str">
            <v>INEXISTENTE</v>
          </cell>
          <cell r="F44">
            <v>0.1143</v>
          </cell>
          <cell r="G44">
            <v>0.1331</v>
          </cell>
          <cell r="H44" t="str">
            <v>INEXISTENTE</v>
          </cell>
          <cell r="I44" t="str">
            <v>INEXISTENTE</v>
          </cell>
          <cell r="J44" t="str">
            <v>INEXISTENTE</v>
          </cell>
          <cell r="K44" t="str">
            <v>INEXISTENTE</v>
          </cell>
          <cell r="L44" t="str">
            <v>INEXISTENTE</v>
          </cell>
          <cell r="M44" t="str">
            <v>INEXISTENTE</v>
          </cell>
          <cell r="N44" t="str">
            <v>INEXISTENTE</v>
          </cell>
          <cell r="O44">
            <v>0.13300000000000001</v>
          </cell>
          <cell r="P44" t="str">
            <v>INEXISTENTE</v>
          </cell>
          <cell r="Q44">
            <v>9.5399999999999999E-2</v>
          </cell>
          <cell r="R44">
            <v>8.9950248756218931E-2</v>
          </cell>
          <cell r="S44">
            <v>0.1237</v>
          </cell>
          <cell r="T44" t="str">
            <v>INEXISTENTE</v>
          </cell>
          <cell r="U44" t="str">
            <v>INEXISTENTE</v>
          </cell>
          <cell r="V44" t="str">
            <v>INEXISTENTE</v>
          </cell>
          <cell r="W44" t="str">
            <v>INEXISTENTE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>
            <v>30529</v>
          </cell>
          <cell r="B45">
            <v>8.4999526582875351E-2</v>
          </cell>
          <cell r="C45" t="str">
            <v>INEXISTENTE</v>
          </cell>
          <cell r="D45" t="str">
            <v>INEXISTENTE</v>
          </cell>
          <cell r="E45" t="str">
            <v>INEXISTENTE</v>
          </cell>
          <cell r="F45">
            <v>9.8500000000000004E-2</v>
          </cell>
          <cell r="G45">
            <v>0.1011</v>
          </cell>
          <cell r="H45" t="str">
            <v>INEXISTENTE</v>
          </cell>
          <cell r="I45" t="str">
            <v>INEXISTENTE</v>
          </cell>
          <cell r="J45" t="str">
            <v>INEXISTENTE</v>
          </cell>
          <cell r="K45" t="str">
            <v>INEXISTENTE</v>
          </cell>
          <cell r="L45" t="str">
            <v>INEXISTENTE</v>
          </cell>
          <cell r="M45" t="str">
            <v>INEXISTENTE</v>
          </cell>
          <cell r="N45" t="str">
            <v>INEXISTENTE</v>
          </cell>
          <cell r="O45">
            <v>0.10100000000000001</v>
          </cell>
          <cell r="P45" t="str">
            <v>INEXISTENTE</v>
          </cell>
          <cell r="Q45">
            <v>9.0399999999999994E-2</v>
          </cell>
          <cell r="R45">
            <v>8.4975124378109612E-2</v>
          </cell>
          <cell r="S45">
            <v>9.98E-2</v>
          </cell>
          <cell r="T45" t="str">
            <v>INEXISTENTE</v>
          </cell>
          <cell r="U45" t="str">
            <v>INEXISTENTE</v>
          </cell>
          <cell r="V45" t="str">
            <v>INEXISTENTE</v>
          </cell>
          <cell r="W45" t="str">
            <v>INEXISTENTE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30560</v>
          </cell>
          <cell r="B46">
            <v>9.4999108774118657E-2</v>
          </cell>
          <cell r="C46" t="str">
            <v>INEXISTENTE</v>
          </cell>
          <cell r="D46" t="str">
            <v>INEXISTENTE</v>
          </cell>
          <cell r="E46" t="str">
            <v>INEXISTENTE</v>
          </cell>
          <cell r="F46">
            <v>0.11269999999999999</v>
          </cell>
          <cell r="G46">
            <v>0.12789999999999999</v>
          </cell>
          <cell r="H46" t="str">
            <v>INEXISTENTE</v>
          </cell>
          <cell r="I46" t="str">
            <v>INEXISTENTE</v>
          </cell>
          <cell r="J46" t="str">
            <v>INEXISTENTE</v>
          </cell>
          <cell r="K46" t="str">
            <v>INEXISTENTE</v>
          </cell>
          <cell r="L46" t="str">
            <v>INEXISTENTE</v>
          </cell>
          <cell r="M46" t="str">
            <v>INEXISTENTE</v>
          </cell>
          <cell r="N46" t="str">
            <v>INEXISTENTE</v>
          </cell>
          <cell r="O46">
            <v>0.128</v>
          </cell>
          <cell r="P46" t="str">
            <v>INEXISTENTE</v>
          </cell>
          <cell r="Q46">
            <v>0.10050000000000001</v>
          </cell>
          <cell r="R46">
            <v>9.502487562189077E-2</v>
          </cell>
          <cell r="S46">
            <v>0.12029999999999999</v>
          </cell>
          <cell r="T46" t="str">
            <v>INEXISTENTE</v>
          </cell>
          <cell r="U46" t="str">
            <v>INEXISTENTE</v>
          </cell>
          <cell r="V46" t="str">
            <v>INEXISTENTE</v>
          </cell>
          <cell r="W46" t="str">
            <v>INEXISTENTE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30590</v>
          </cell>
          <cell r="B47">
            <v>9.7000588385906639E-2</v>
          </cell>
          <cell r="C47" t="str">
            <v>INEXISTENTE</v>
          </cell>
          <cell r="D47" t="str">
            <v>INEXISTENTE</v>
          </cell>
          <cell r="E47" t="str">
            <v>INEXISTENTE</v>
          </cell>
          <cell r="F47">
            <v>0.10100000000000001</v>
          </cell>
          <cell r="G47">
            <v>0.1326</v>
          </cell>
          <cell r="H47" t="str">
            <v>INEXISTENTE</v>
          </cell>
          <cell r="I47" t="str">
            <v>INEXISTENTE</v>
          </cell>
          <cell r="J47" t="str">
            <v>INEXISTENTE</v>
          </cell>
          <cell r="K47" t="str">
            <v>INEXISTENTE</v>
          </cell>
          <cell r="L47" t="str">
            <v>INEXISTENTE</v>
          </cell>
          <cell r="M47" t="str">
            <v>INEXISTENTE</v>
          </cell>
          <cell r="N47" t="str">
            <v>INEXISTENTE</v>
          </cell>
          <cell r="O47">
            <v>0.13300000000000001</v>
          </cell>
          <cell r="P47" t="str">
            <v>INEXISTENTE</v>
          </cell>
          <cell r="Q47">
            <v>0.10249999999999999</v>
          </cell>
          <cell r="R47">
            <v>9.7014925373134497E-2</v>
          </cell>
          <cell r="S47">
            <v>0.1168</v>
          </cell>
          <cell r="T47" t="str">
            <v>INEXISTENTE</v>
          </cell>
          <cell r="U47" t="str">
            <v>INEXISTENTE</v>
          </cell>
          <cell r="V47" t="str">
            <v>INEXISTENTE</v>
          </cell>
          <cell r="W47" t="str">
            <v>INEXISTENTE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>
            <v>30621</v>
          </cell>
          <cell r="B48">
            <v>8.3999659945436678E-2</v>
          </cell>
          <cell r="C48" t="str">
            <v>INEXISTENTE</v>
          </cell>
          <cell r="D48" t="str">
            <v>INEXISTENTE</v>
          </cell>
          <cell r="E48" t="str">
            <v>INEXISTENTE</v>
          </cell>
          <cell r="F48">
            <v>7.3700000000000002E-2</v>
          </cell>
          <cell r="G48">
            <v>8.43E-2</v>
          </cell>
          <cell r="H48" t="str">
            <v>INEXISTENTE</v>
          </cell>
          <cell r="I48" t="str">
            <v>INEXISTENTE</v>
          </cell>
          <cell r="J48" t="str">
            <v>INEXISTENTE</v>
          </cell>
          <cell r="K48" t="str">
            <v>INEXISTENTE</v>
          </cell>
          <cell r="L48" t="str">
            <v>INEXISTENTE</v>
          </cell>
          <cell r="M48" t="str">
            <v>INEXISTENTE</v>
          </cell>
          <cell r="N48" t="str">
            <v>INEXISTENTE</v>
          </cell>
          <cell r="O48">
            <v>8.4000000000000005E-2</v>
          </cell>
          <cell r="P48" t="str">
            <v>INEXISTENTE</v>
          </cell>
          <cell r="Q48">
            <v>8.9399999999999993E-2</v>
          </cell>
          <cell r="R48">
            <v>8.3980099502487526E-2</v>
          </cell>
          <cell r="S48">
            <v>7.9000000000000001E-2</v>
          </cell>
          <cell r="T48" t="str">
            <v>INEXISTENTE</v>
          </cell>
          <cell r="U48" t="str">
            <v>INEXISTENTE</v>
          </cell>
          <cell r="V48" t="str">
            <v>INEXISTENTE</v>
          </cell>
          <cell r="W48" t="str">
            <v>INEXISTENTE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>
            <v>30651</v>
          </cell>
          <cell r="B49">
            <v>7.6000393555387902E-2</v>
          </cell>
          <cell r="C49" t="str">
            <v>INEXISTENTE</v>
          </cell>
          <cell r="D49" t="str">
            <v>INEXISTENTE</v>
          </cell>
          <cell r="E49" t="str">
            <v>INEXISTENTE</v>
          </cell>
          <cell r="F49">
            <v>8.3400000000000002E-2</v>
          </cell>
          <cell r="G49">
            <v>7.5600000000000001E-2</v>
          </cell>
          <cell r="H49" t="str">
            <v>INEXISTENTE</v>
          </cell>
          <cell r="I49" t="str">
            <v>INEXISTENTE</v>
          </cell>
          <cell r="J49" t="str">
            <v>INEXISTENTE</v>
          </cell>
          <cell r="K49" t="str">
            <v>INEXISTENTE</v>
          </cell>
          <cell r="L49" t="str">
            <v>INEXISTENTE</v>
          </cell>
          <cell r="M49" t="str">
            <v>INEXISTENTE</v>
          </cell>
          <cell r="N49" t="str">
            <v>INEXISTENTE</v>
          </cell>
          <cell r="O49">
            <v>7.5999999999999998E-2</v>
          </cell>
          <cell r="P49" t="str">
            <v>INEXISTENTE</v>
          </cell>
          <cell r="Q49">
            <v>8.14E-2</v>
          </cell>
          <cell r="R49">
            <v>7.6019900497512394E-2</v>
          </cell>
          <cell r="S49">
            <v>7.9500000000000001E-2</v>
          </cell>
          <cell r="T49" t="str">
            <v>INEXISTENTE</v>
          </cell>
          <cell r="U49" t="str">
            <v>INEXISTENTE</v>
          </cell>
          <cell r="V49" t="str">
            <v>INEXISTENTE</v>
          </cell>
          <cell r="W49" t="str">
            <v>INEXISTENTE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>
            <v>30682</v>
          </cell>
          <cell r="B50">
            <v>9.8000524782732024E-2</v>
          </cell>
          <cell r="C50" t="str">
            <v>INEXISTENTE</v>
          </cell>
          <cell r="D50" t="str">
            <v>INEXISTENTE</v>
          </cell>
          <cell r="E50" t="str">
            <v>INEXISTENTE</v>
          </cell>
          <cell r="F50">
            <v>9.3899999999999997E-2</v>
          </cell>
          <cell r="G50">
            <v>9.8100000000000007E-2</v>
          </cell>
          <cell r="H50" t="str">
            <v>INEXISTENTE</v>
          </cell>
          <cell r="I50" t="str">
            <v>INEXISTENTE</v>
          </cell>
          <cell r="J50" t="str">
            <v>INEXISTENTE</v>
          </cell>
          <cell r="K50" t="str">
            <v>INEXISTENTE</v>
          </cell>
          <cell r="L50" t="str">
            <v>INEXISTENTE</v>
          </cell>
          <cell r="M50" t="str">
            <v>INEXISTENTE</v>
          </cell>
          <cell r="N50" t="str">
            <v>INEXISTENTE</v>
          </cell>
          <cell r="O50">
            <v>9.8000000000000004E-2</v>
          </cell>
          <cell r="P50" t="str">
            <v>INEXISTENTE</v>
          </cell>
          <cell r="Q50">
            <v>0.10349</v>
          </cell>
          <cell r="R50">
            <v>9.8000000000000087E-2</v>
          </cell>
          <cell r="S50">
            <v>9.6000000000000002E-2</v>
          </cell>
          <cell r="T50" t="str">
            <v>INEXISTENTE</v>
          </cell>
          <cell r="U50" t="str">
            <v>INEXISTENTE</v>
          </cell>
          <cell r="V50" t="str">
            <v>INEXISTENTE</v>
          </cell>
          <cell r="W50" t="str">
            <v>INEXISTENTE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30713</v>
          </cell>
          <cell r="B51">
            <v>0.12300057087752214</v>
          </cell>
          <cell r="C51" t="str">
            <v>INEXISTENTE</v>
          </cell>
          <cell r="D51" t="str">
            <v>INEXISTENTE</v>
          </cell>
          <cell r="E51" t="str">
            <v>INEXISTENTE</v>
          </cell>
          <cell r="F51">
            <v>9.74E-2</v>
          </cell>
          <cell r="G51">
            <v>0.1226</v>
          </cell>
          <cell r="H51" t="str">
            <v>INEXISTENTE</v>
          </cell>
          <cell r="I51" t="str">
            <v>INEXISTENTE</v>
          </cell>
          <cell r="J51" t="str">
            <v>INEXISTENTE</v>
          </cell>
          <cell r="K51" t="str">
            <v>INEXISTENTE</v>
          </cell>
          <cell r="L51" t="str">
            <v>INEXISTENTE</v>
          </cell>
          <cell r="M51" t="str">
            <v>INEXISTENTE</v>
          </cell>
          <cell r="N51" t="str">
            <v>INEXISTENTE</v>
          </cell>
          <cell r="O51">
            <v>0.123</v>
          </cell>
          <cell r="P51" t="str">
            <v>INEXISTENTE</v>
          </cell>
          <cell r="Q51">
            <v>0.12861</v>
          </cell>
          <cell r="R51">
            <v>0.12299502487562197</v>
          </cell>
          <cell r="S51">
            <v>0.11</v>
          </cell>
          <cell r="T51" t="str">
            <v>INEXISTENTE</v>
          </cell>
          <cell r="U51" t="str">
            <v>INEXISTENTE</v>
          </cell>
          <cell r="V51" t="str">
            <v>INEXISTENTE</v>
          </cell>
          <cell r="W51" t="str">
            <v>INEXISTENTE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>
            <v>30742</v>
          </cell>
          <cell r="B52">
            <v>9.9999892526392742E-2</v>
          </cell>
          <cell r="C52" t="str">
            <v>INEXISTENTE</v>
          </cell>
          <cell r="D52" t="str">
            <v>INEXISTENTE</v>
          </cell>
          <cell r="E52" t="str">
            <v>INEXISTENTE</v>
          </cell>
          <cell r="F52">
            <v>9.8299999999999998E-2</v>
          </cell>
          <cell r="G52">
            <v>9.9499999999999991E-2</v>
          </cell>
          <cell r="H52" t="str">
            <v>INEXISTENTE</v>
          </cell>
          <cell r="I52" t="str">
            <v>INEXISTENTE</v>
          </cell>
          <cell r="J52" t="str">
            <v>INEXISTENTE</v>
          </cell>
          <cell r="K52" t="str">
            <v>INEXISTENTE</v>
          </cell>
          <cell r="L52" t="str">
            <v>INEXISTENTE</v>
          </cell>
          <cell r="M52" t="str">
            <v>INEXISTENTE</v>
          </cell>
          <cell r="N52" t="str">
            <v>INEXISTENTE</v>
          </cell>
          <cell r="O52">
            <v>0.1</v>
          </cell>
          <cell r="P52" t="str">
            <v>INEXISTENTE</v>
          </cell>
          <cell r="Q52">
            <v>0.10550000000000001</v>
          </cell>
          <cell r="R52">
            <v>0.1</v>
          </cell>
          <cell r="S52">
            <v>9.8899999999999988E-2</v>
          </cell>
          <cell r="T52" t="str">
            <v>INEXISTENTE</v>
          </cell>
          <cell r="U52" t="str">
            <v>INEXISTENTE</v>
          </cell>
          <cell r="V52" t="str">
            <v>INEXISTENTE</v>
          </cell>
          <cell r="W52" t="str">
            <v>INEXISTENTE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>
            <v>30773</v>
          </cell>
          <cell r="B53">
            <v>8.899987982495472E-2</v>
          </cell>
          <cell r="C53" t="str">
            <v>INEXISTENTE</v>
          </cell>
          <cell r="D53" t="str">
            <v>INEXISTENTE</v>
          </cell>
          <cell r="E53" t="str">
            <v>INEXISTENTE</v>
          </cell>
          <cell r="F53">
            <v>9.5200000000000007E-2</v>
          </cell>
          <cell r="G53">
            <v>8.9399999999999993E-2</v>
          </cell>
          <cell r="H53" t="str">
            <v>INEXISTENTE</v>
          </cell>
          <cell r="I53" t="str">
            <v>INEXISTENTE</v>
          </cell>
          <cell r="J53" t="str">
            <v>INEXISTENTE</v>
          </cell>
          <cell r="K53" t="str">
            <v>INEXISTENTE</v>
          </cell>
          <cell r="L53" t="str">
            <v>INEXISTENTE</v>
          </cell>
          <cell r="M53" t="str">
            <v>INEXISTENTE</v>
          </cell>
          <cell r="N53" t="str">
            <v>INEXISTENTE</v>
          </cell>
          <cell r="O53">
            <v>8.8999999999999996E-2</v>
          </cell>
          <cell r="P53" t="str">
            <v>INEXISTENTE</v>
          </cell>
          <cell r="Q53">
            <v>9.444000000000001E-2</v>
          </cell>
          <cell r="R53">
            <v>8.8995024875622164E-2</v>
          </cell>
          <cell r="S53">
            <v>9.2299999999999993E-2</v>
          </cell>
          <cell r="T53" t="str">
            <v>INEXISTENTE</v>
          </cell>
          <cell r="U53" t="str">
            <v>INEXISTENTE</v>
          </cell>
          <cell r="V53" t="str">
            <v>INEXISTENTE</v>
          </cell>
          <cell r="W53" t="str">
            <v>INEXISTENTE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30803</v>
          </cell>
          <cell r="B54">
            <v>8.89997209758846E-2</v>
          </cell>
          <cell r="C54" t="str">
            <v>INEXISTENTE</v>
          </cell>
          <cell r="D54" t="str">
            <v>INEXISTENTE</v>
          </cell>
          <cell r="E54" t="str">
            <v>INEXISTENTE</v>
          </cell>
          <cell r="F54">
            <v>8.7099999999999997E-2</v>
          </cell>
          <cell r="G54">
            <v>8.8599999999999998E-2</v>
          </cell>
          <cell r="H54" t="str">
            <v>INEXISTENTE</v>
          </cell>
          <cell r="I54" t="str">
            <v>INEXISTENTE</v>
          </cell>
          <cell r="J54" t="str">
            <v>INEXISTENTE</v>
          </cell>
          <cell r="K54" t="str">
            <v>INEXISTENTE</v>
          </cell>
          <cell r="L54" t="str">
            <v>INEXISTENTE</v>
          </cell>
          <cell r="M54" t="str">
            <v>INEXISTENTE</v>
          </cell>
          <cell r="N54" t="str">
            <v>INEXISTENTE</v>
          </cell>
          <cell r="O54">
            <v>8.8999999999999996E-2</v>
          </cell>
          <cell r="P54" t="str">
            <v>INEXISTENTE</v>
          </cell>
          <cell r="Q54">
            <v>9.444000000000001E-2</v>
          </cell>
          <cell r="R54">
            <v>8.8995024875621942E-2</v>
          </cell>
          <cell r="S54">
            <v>8.7849999999999998E-2</v>
          </cell>
          <cell r="T54" t="str">
            <v>INEXISTENTE</v>
          </cell>
          <cell r="U54" t="str">
            <v>INEXISTENTE</v>
          </cell>
          <cell r="V54" t="str">
            <v>INEXISTENTE</v>
          </cell>
          <cell r="W54" t="str">
            <v>INEXISTENTE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>
            <v>30834</v>
          </cell>
          <cell r="B55">
            <v>9.1999657274109969E-2</v>
          </cell>
          <cell r="C55" t="str">
            <v>INEXISTENTE</v>
          </cell>
          <cell r="D55" t="str">
            <v>INEXISTENTE</v>
          </cell>
          <cell r="E55" t="str">
            <v>INEXISTENTE</v>
          </cell>
          <cell r="F55">
            <v>9.9599999999999994E-2</v>
          </cell>
          <cell r="G55">
            <v>9.2499999999999999E-2</v>
          </cell>
          <cell r="H55" t="str">
            <v>INEXISTENTE</v>
          </cell>
          <cell r="I55" t="str">
            <v>INEXISTENTE</v>
          </cell>
          <cell r="J55" t="str">
            <v>INEXISTENTE</v>
          </cell>
          <cell r="K55" t="str">
            <v>INEXISTENTE</v>
          </cell>
          <cell r="L55" t="str">
            <v>INEXISTENTE</v>
          </cell>
          <cell r="M55" t="str">
            <v>INEXISTENTE</v>
          </cell>
          <cell r="N55" t="str">
            <v>INEXISTENTE</v>
          </cell>
          <cell r="O55">
            <v>9.1999999999999998E-2</v>
          </cell>
          <cell r="P55" t="str">
            <v>INEXISTENTE</v>
          </cell>
          <cell r="Q55">
            <v>9.7460000000000005E-2</v>
          </cell>
          <cell r="R55">
            <v>9.2000000000000304E-2</v>
          </cell>
          <cell r="S55">
            <v>9.6049999999999996E-2</v>
          </cell>
          <cell r="T55" t="str">
            <v>INEXISTENTE</v>
          </cell>
          <cell r="U55" t="str">
            <v>INEXISTENTE</v>
          </cell>
          <cell r="V55" t="str">
            <v>INEXISTENTE</v>
          </cell>
          <cell r="W55" t="str">
            <v>INEXISTENTE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30864</v>
          </cell>
          <cell r="B56">
            <v>0.10299992380044154</v>
          </cell>
          <cell r="C56" t="str">
            <v>INEXISTENTE</v>
          </cell>
          <cell r="D56" t="str">
            <v>INEXISTENTE</v>
          </cell>
          <cell r="E56" t="str">
            <v>INEXISTENTE</v>
          </cell>
          <cell r="F56">
            <v>9.11E-2</v>
          </cell>
          <cell r="G56">
            <v>0.1032</v>
          </cell>
          <cell r="H56" t="str">
            <v>INEXISTENTE</v>
          </cell>
          <cell r="I56" t="str">
            <v>INEXISTENTE</v>
          </cell>
          <cell r="J56" t="str">
            <v>INEXISTENTE</v>
          </cell>
          <cell r="K56" t="str">
            <v>INEXISTENTE</v>
          </cell>
          <cell r="L56" t="str">
            <v>INEXISTENTE</v>
          </cell>
          <cell r="M56" t="str">
            <v>INEXISTENTE</v>
          </cell>
          <cell r="N56" t="str">
            <v>INEXISTENTE</v>
          </cell>
          <cell r="O56">
            <v>0.10299999999999999</v>
          </cell>
          <cell r="P56" t="str">
            <v>INEXISTENTE</v>
          </cell>
          <cell r="Q56">
            <v>0.10851000000000001</v>
          </cell>
          <cell r="R56">
            <v>0.10299502487562195</v>
          </cell>
          <cell r="S56">
            <v>9.715E-2</v>
          </cell>
          <cell r="T56" t="str">
            <v>INEXISTENTE</v>
          </cell>
          <cell r="U56" t="str">
            <v>INEXISTENTE</v>
          </cell>
          <cell r="V56" t="str">
            <v>INEXISTENTE</v>
          </cell>
          <cell r="W56" t="str">
            <v>INEXISTENTE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>
            <v>30895</v>
          </cell>
          <cell r="B57">
            <v>0.10600004103995242</v>
          </cell>
          <cell r="C57" t="str">
            <v>INEXISTENTE</v>
          </cell>
          <cell r="D57" t="str">
            <v>INEXISTENTE</v>
          </cell>
          <cell r="E57" t="str">
            <v>INEXISTENTE</v>
          </cell>
          <cell r="F57">
            <v>8.5699999999999998E-2</v>
          </cell>
          <cell r="G57">
            <v>0.10619999999999999</v>
          </cell>
          <cell r="H57" t="str">
            <v>INEXISTENTE</v>
          </cell>
          <cell r="I57" t="str">
            <v>INEXISTENTE</v>
          </cell>
          <cell r="J57" t="str">
            <v>INEXISTENTE</v>
          </cell>
          <cell r="K57" t="str">
            <v>INEXISTENTE</v>
          </cell>
          <cell r="L57" t="str">
            <v>INEXISTENTE</v>
          </cell>
          <cell r="M57" t="str">
            <v>INEXISTENTE</v>
          </cell>
          <cell r="N57" t="str">
            <v>INEXISTENTE</v>
          </cell>
          <cell r="O57">
            <v>0.106</v>
          </cell>
          <cell r="P57" t="str">
            <v>INEXISTENTE</v>
          </cell>
          <cell r="Q57">
            <v>0.11153</v>
          </cell>
          <cell r="R57">
            <v>0.10600000000000009</v>
          </cell>
          <cell r="S57">
            <v>9.5949999999999994E-2</v>
          </cell>
          <cell r="T57" t="str">
            <v>INEXISTENTE</v>
          </cell>
          <cell r="U57" t="str">
            <v>INEXISTENTE</v>
          </cell>
          <cell r="V57" t="str">
            <v>INEXISTENTE</v>
          </cell>
          <cell r="W57" t="str">
            <v>INEXISTENTE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>
            <v>30926</v>
          </cell>
          <cell r="B58">
            <v>0.10500005875218998</v>
          </cell>
          <cell r="C58" t="str">
            <v>INEXISTENTE</v>
          </cell>
          <cell r="D58" t="str">
            <v>INEXISTENTE</v>
          </cell>
          <cell r="E58" t="str">
            <v>INEXISTENTE</v>
          </cell>
          <cell r="F58">
            <v>0.111</v>
          </cell>
          <cell r="G58">
            <v>0.1051</v>
          </cell>
          <cell r="H58" t="str">
            <v>INEXISTENTE</v>
          </cell>
          <cell r="I58" t="str">
            <v>INEXISTENTE</v>
          </cell>
          <cell r="J58" t="str">
            <v>INEXISTENTE</v>
          </cell>
          <cell r="K58" t="str">
            <v>INEXISTENTE</v>
          </cell>
          <cell r="L58" t="str">
            <v>INEXISTENTE</v>
          </cell>
          <cell r="M58" t="str">
            <v>INEXISTENTE</v>
          </cell>
          <cell r="N58" t="str">
            <v>INEXISTENTE</v>
          </cell>
          <cell r="O58">
            <v>0.105</v>
          </cell>
          <cell r="P58" t="str">
            <v>INEXISTENTE</v>
          </cell>
          <cell r="Q58">
            <v>0.11051999999999999</v>
          </cell>
          <cell r="R58">
            <v>0.10499502487562196</v>
          </cell>
          <cell r="S58">
            <v>0.10805000000000001</v>
          </cell>
          <cell r="T58" t="str">
            <v>INEXISTENTE</v>
          </cell>
          <cell r="U58" t="str">
            <v>INEXISTENTE</v>
          </cell>
          <cell r="V58" t="str">
            <v>INEXISTENTE</v>
          </cell>
          <cell r="W58" t="str">
            <v>INEXISTENTE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30956</v>
          </cell>
          <cell r="B59">
            <v>0.12599972463847608</v>
          </cell>
          <cell r="C59" t="str">
            <v>INEXISTENTE</v>
          </cell>
          <cell r="D59" t="str">
            <v>INEXISTENTE</v>
          </cell>
          <cell r="E59" t="str">
            <v>INEXISTENTE</v>
          </cell>
          <cell r="F59">
            <v>0.10489999999999999</v>
          </cell>
          <cell r="G59">
            <v>0.1258</v>
          </cell>
          <cell r="H59" t="str">
            <v>INEXISTENTE</v>
          </cell>
          <cell r="I59" t="str">
            <v>INEXISTENTE</v>
          </cell>
          <cell r="J59" t="str">
            <v>INEXISTENTE</v>
          </cell>
          <cell r="K59" t="str">
            <v>INEXISTENTE</v>
          </cell>
          <cell r="L59" t="str">
            <v>INEXISTENTE</v>
          </cell>
          <cell r="M59" t="str">
            <v>INEXISTENTE</v>
          </cell>
          <cell r="N59" t="str">
            <v>INEXISTENTE</v>
          </cell>
          <cell r="O59">
            <v>0.126</v>
          </cell>
          <cell r="P59" t="str">
            <v>INEXISTENTE</v>
          </cell>
          <cell r="Q59">
            <v>0.13164999999999999</v>
          </cell>
          <cell r="R59">
            <v>0.12601990049751266</v>
          </cell>
          <cell r="S59">
            <v>0.11534999999999999</v>
          </cell>
          <cell r="T59" t="str">
            <v>INEXISTENTE</v>
          </cell>
          <cell r="U59" t="str">
            <v>INEXISTENTE</v>
          </cell>
          <cell r="V59" t="str">
            <v>INEXISTENTE</v>
          </cell>
          <cell r="W59" t="str">
            <v>INEXISTENTE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>
            <v>30987</v>
          </cell>
          <cell r="B60">
            <v>9.8999886175604734E-2</v>
          </cell>
          <cell r="C60" t="str">
            <v>INEXISTENTE</v>
          </cell>
          <cell r="D60" t="str">
            <v>INEXISTENTE</v>
          </cell>
          <cell r="E60" t="str">
            <v>INEXISTENTE</v>
          </cell>
          <cell r="F60">
            <v>0.1033</v>
          </cell>
          <cell r="G60">
            <v>9.8800000000000013E-2</v>
          </cell>
          <cell r="H60" t="str">
            <v>INEXISTENTE</v>
          </cell>
          <cell r="I60" t="str">
            <v>INEXISTENTE</v>
          </cell>
          <cell r="J60" t="str">
            <v>INEXISTENTE</v>
          </cell>
          <cell r="K60" t="str">
            <v>INEXISTENTE</v>
          </cell>
          <cell r="L60" t="str">
            <v>INEXISTENTE</v>
          </cell>
          <cell r="M60" t="str">
            <v>INEXISTENTE</v>
          </cell>
          <cell r="N60" t="str">
            <v>INEXISTENTE</v>
          </cell>
          <cell r="O60">
            <v>9.9000000000000005E-2</v>
          </cell>
          <cell r="P60" t="str">
            <v>INEXISTENTE</v>
          </cell>
          <cell r="Q60">
            <v>0.10449</v>
          </cell>
          <cell r="R60">
            <v>9.8995024875621951E-2</v>
          </cell>
          <cell r="S60">
            <v>0.10105</v>
          </cell>
          <cell r="T60" t="str">
            <v>INEXISTENTE</v>
          </cell>
          <cell r="U60" t="str">
            <v>INEXISTENTE</v>
          </cell>
          <cell r="V60" t="str">
            <v>INEXISTENTE</v>
          </cell>
          <cell r="W60" t="str">
            <v>INEXISTENTE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>
            <v>31017</v>
          </cell>
          <cell r="B61">
            <v>0.10500007688668633</v>
          </cell>
          <cell r="C61" t="str">
            <v>INEXISTENTE</v>
          </cell>
          <cell r="D61" t="str">
            <v>INEXISTENTE</v>
          </cell>
          <cell r="E61" t="str">
            <v>INEXISTENTE</v>
          </cell>
          <cell r="F61">
            <v>0.1162</v>
          </cell>
          <cell r="G61">
            <v>0.10529999999999999</v>
          </cell>
          <cell r="H61" t="str">
            <v>INEXISTENTE</v>
          </cell>
          <cell r="I61" t="str">
            <v>INEXISTENTE</v>
          </cell>
          <cell r="J61" t="str">
            <v>INEXISTENTE</v>
          </cell>
          <cell r="K61" t="str">
            <v>INEXISTENTE</v>
          </cell>
          <cell r="L61" t="str">
            <v>INEXISTENTE</v>
          </cell>
          <cell r="M61" t="str">
            <v>INEXISTENTE</v>
          </cell>
          <cell r="N61" t="str">
            <v>INEXISTENTE</v>
          </cell>
          <cell r="O61">
            <v>0.105</v>
          </cell>
          <cell r="P61" t="str">
            <v>INEXISTENTE</v>
          </cell>
          <cell r="Q61">
            <v>0.11051999999999999</v>
          </cell>
          <cell r="R61">
            <v>0.10499502487562218</v>
          </cell>
          <cell r="S61">
            <v>0.11074999999999999</v>
          </cell>
          <cell r="T61" t="str">
            <v>INEXISTENTE</v>
          </cell>
          <cell r="U61" t="str">
            <v>INEXISTENTE</v>
          </cell>
          <cell r="V61" t="str">
            <v>INEXISTENTE</v>
          </cell>
          <cell r="W61" t="str">
            <v>INEXISTENTE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>
            <v>31048</v>
          </cell>
          <cell r="B62">
            <v>0.12600001800912408</v>
          </cell>
          <cell r="C62" t="str">
            <v>INEXISTENTE</v>
          </cell>
          <cell r="D62" t="str">
            <v>INEXISTENTE</v>
          </cell>
          <cell r="E62" t="str">
            <v>INEXISTENTE</v>
          </cell>
          <cell r="F62">
            <v>0.11840000000000001</v>
          </cell>
          <cell r="G62">
            <v>0.12640000000000001</v>
          </cell>
          <cell r="H62" t="str">
            <v>INEXISTENTE</v>
          </cell>
          <cell r="I62" t="str">
            <v>INEXISTENTE</v>
          </cell>
          <cell r="J62" t="str">
            <v>INEXISTENTE</v>
          </cell>
          <cell r="K62" t="str">
            <v>INEXISTENTE</v>
          </cell>
          <cell r="L62" t="str">
            <v>INEXISTENTE</v>
          </cell>
          <cell r="M62" t="str">
            <v>INEXISTENTE</v>
          </cell>
          <cell r="N62" t="str">
            <v>INEXISTENTE</v>
          </cell>
          <cell r="O62">
            <v>0.126</v>
          </cell>
          <cell r="P62" t="str">
            <v>INEXISTENTE</v>
          </cell>
          <cell r="Q62">
            <v>0.13163</v>
          </cell>
          <cell r="R62">
            <v>0.12600000000000011</v>
          </cell>
          <cell r="S62">
            <v>0.12240000000000001</v>
          </cell>
          <cell r="T62" t="str">
            <v>INEXISTENTE</v>
          </cell>
          <cell r="U62" t="str">
            <v>INEXISTENTE</v>
          </cell>
          <cell r="V62" t="str">
            <v>INEXISTENTE</v>
          </cell>
          <cell r="W62" t="str">
            <v>INEXISTENTE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>
            <v>31079</v>
          </cell>
          <cell r="B63">
            <v>0.10199996365024266</v>
          </cell>
          <cell r="C63" t="str">
            <v>INEXISTENTE</v>
          </cell>
          <cell r="D63" t="str">
            <v>INEXISTENTE</v>
          </cell>
          <cell r="E63" t="str">
            <v>INEXISTENTE</v>
          </cell>
          <cell r="F63">
            <v>0.1095</v>
          </cell>
          <cell r="G63">
            <v>0.1016</v>
          </cell>
          <cell r="H63" t="str">
            <v>INEXISTENTE</v>
          </cell>
          <cell r="I63" t="str">
            <v>INEXISTENTE</v>
          </cell>
          <cell r="J63" t="str">
            <v>INEXISTENTE</v>
          </cell>
          <cell r="K63" t="str">
            <v>INEXISTENTE</v>
          </cell>
          <cell r="L63" t="str">
            <v>INEXISTENTE</v>
          </cell>
          <cell r="M63" t="str">
            <v>INEXISTENTE</v>
          </cell>
          <cell r="N63" t="str">
            <v>INEXISTENTE</v>
          </cell>
          <cell r="O63">
            <v>0.10199999999999999</v>
          </cell>
          <cell r="P63" t="str">
            <v>INEXISTENTE</v>
          </cell>
          <cell r="Q63">
            <v>0.10750999999999999</v>
          </cell>
          <cell r="R63">
            <v>0.10200000000000009</v>
          </cell>
          <cell r="S63">
            <v>0.10555</v>
          </cell>
          <cell r="T63" t="str">
            <v>INEXISTENTE</v>
          </cell>
          <cell r="U63" t="str">
            <v>INEXISTENTE</v>
          </cell>
          <cell r="V63" t="str">
            <v>INEXISTENTE</v>
          </cell>
          <cell r="W63" t="str">
            <v>INEXISTENTE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>
            <v>31107</v>
          </cell>
          <cell r="B64">
            <v>0.12699985519470025</v>
          </cell>
          <cell r="C64" t="str">
            <v>INEXISTENTE</v>
          </cell>
          <cell r="D64" t="str">
            <v>INEXISTENTE</v>
          </cell>
          <cell r="E64" t="str">
            <v>INEXISTENTE</v>
          </cell>
          <cell r="F64">
            <v>9.9400000000000002E-2</v>
          </cell>
          <cell r="G64">
            <v>0.12710000000000002</v>
          </cell>
          <cell r="H64" t="str">
            <v>INEXISTENTE</v>
          </cell>
          <cell r="I64" t="str">
            <v>INEXISTENTE</v>
          </cell>
          <cell r="J64" t="str">
            <v>INEXISTENTE</v>
          </cell>
          <cell r="K64" t="str">
            <v>INEXISTENTE</v>
          </cell>
          <cell r="L64" t="str">
            <v>INEXISTENTE</v>
          </cell>
          <cell r="M64" t="str">
            <v>INEXISTENTE</v>
          </cell>
          <cell r="N64" t="str">
            <v>INEXISTENTE</v>
          </cell>
          <cell r="O64">
            <v>0.127</v>
          </cell>
          <cell r="P64" t="str">
            <v>INEXISTENTE</v>
          </cell>
          <cell r="Q64">
            <v>0.13263</v>
          </cell>
          <cell r="R64">
            <v>0.1269950248756222</v>
          </cell>
          <cell r="S64">
            <v>0.11325000000000002</v>
          </cell>
          <cell r="T64" t="str">
            <v>INEXISTENTE</v>
          </cell>
          <cell r="U64" t="str">
            <v>INEXISTENTE</v>
          </cell>
          <cell r="V64" t="str">
            <v>INEXISTENTE</v>
          </cell>
          <cell r="W64" t="str">
            <v>INEXISTENTE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A65">
            <v>31138</v>
          </cell>
          <cell r="B65">
            <v>0.1182930080894391</v>
          </cell>
          <cell r="C65" t="str">
            <v>INEXISTENTE</v>
          </cell>
          <cell r="D65" t="str">
            <v>INEXISTENTE</v>
          </cell>
          <cell r="E65" t="str">
            <v>INEXISTENTE</v>
          </cell>
          <cell r="F65">
            <v>8.5800000000000001E-2</v>
          </cell>
          <cell r="G65">
            <v>7.22E-2</v>
          </cell>
          <cell r="H65" t="str">
            <v>INEXISTENTE</v>
          </cell>
          <cell r="I65" t="str">
            <v>INEXISTENTE</v>
          </cell>
          <cell r="J65" t="str">
            <v>INEXISTENTE</v>
          </cell>
          <cell r="K65" t="str">
            <v>INEXISTENTE</v>
          </cell>
          <cell r="L65" t="str">
            <v>INEXISTENTE</v>
          </cell>
          <cell r="M65" t="str">
            <v>INEXISTENTE</v>
          </cell>
          <cell r="N65" t="str">
            <v>INEXISTENTE</v>
          </cell>
          <cell r="O65">
            <v>7.1999999999999995E-2</v>
          </cell>
          <cell r="P65" t="str">
            <v>INEXISTENTE</v>
          </cell>
          <cell r="Q65">
            <v>0.12388</v>
          </cell>
          <cell r="R65">
            <v>0.1182885572139305</v>
          </cell>
          <cell r="S65">
            <v>7.9000000000000001E-2</v>
          </cell>
          <cell r="T65" t="str">
            <v>INEXISTENTE</v>
          </cell>
          <cell r="U65" t="str">
            <v>INEXISTENTE</v>
          </cell>
          <cell r="V65" t="str">
            <v>INEXISTENTE</v>
          </cell>
          <cell r="W65" t="str">
            <v>INEXISTENTE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>
            <v>31168</v>
          </cell>
          <cell r="B66">
            <v>0.10005899217084391</v>
          </cell>
          <cell r="C66" t="str">
            <v>INEXISTENTE</v>
          </cell>
          <cell r="D66" t="str">
            <v>INEXISTENTE</v>
          </cell>
          <cell r="E66" t="str">
            <v>INEXISTENTE</v>
          </cell>
          <cell r="F66">
            <v>7.1999999999999995E-2</v>
          </cell>
          <cell r="G66">
            <v>7.7800000000000008E-2</v>
          </cell>
          <cell r="H66" t="str">
            <v>INEXISTENTE</v>
          </cell>
          <cell r="I66" t="str">
            <v>INEXISTENTE</v>
          </cell>
          <cell r="J66" t="str">
            <v>INEXISTENTE</v>
          </cell>
          <cell r="K66" t="str">
            <v>INEXISTENTE</v>
          </cell>
          <cell r="L66" t="str">
            <v>INEXISTENTE</v>
          </cell>
          <cell r="M66" t="str">
            <v>INEXISTENTE</v>
          </cell>
          <cell r="N66" t="str">
            <v>INEXISTENTE</v>
          </cell>
          <cell r="O66">
            <v>7.8E-2</v>
          </cell>
          <cell r="P66" t="str">
            <v>INEXISTENTE</v>
          </cell>
          <cell r="Q66">
            <v>0.105559</v>
          </cell>
          <cell r="R66">
            <v>0.10005870646766168</v>
          </cell>
          <cell r="S66">
            <v>7.4899999999999994E-2</v>
          </cell>
          <cell r="T66" t="str">
            <v>INEXISTENTE</v>
          </cell>
          <cell r="U66" t="str">
            <v>INEXISTENTE</v>
          </cell>
          <cell r="V66" t="str">
            <v>INEXISTENTE</v>
          </cell>
          <cell r="W66" t="str">
            <v>INEXISTENTE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>
            <v>31199</v>
          </cell>
          <cell r="B67">
            <v>9.2081997432405638E-2</v>
          </cell>
          <cell r="C67" t="str">
            <v>INEXISTENTE</v>
          </cell>
          <cell r="D67" t="str">
            <v>INEXISTENTE</v>
          </cell>
          <cell r="E67" t="str">
            <v>INEXISTENTE</v>
          </cell>
          <cell r="F67">
            <v>8.3299999999999999E-2</v>
          </cell>
          <cell r="G67">
            <v>7.8399999999999997E-2</v>
          </cell>
          <cell r="H67" t="str">
            <v>INEXISTENTE</v>
          </cell>
          <cell r="I67" t="str">
            <v>INEXISTENTE</v>
          </cell>
          <cell r="J67" t="str">
            <v>INEXISTENTE</v>
          </cell>
          <cell r="K67" t="str">
            <v>INEXISTENTE</v>
          </cell>
          <cell r="L67" t="str">
            <v>INEXISTENTE</v>
          </cell>
          <cell r="M67" t="str">
            <v>INEXISTENTE</v>
          </cell>
          <cell r="N67" t="str">
            <v>INEXISTENTE</v>
          </cell>
          <cell r="O67">
            <v>7.8E-2</v>
          </cell>
          <cell r="P67" t="str">
            <v>INEXISTENTE</v>
          </cell>
          <cell r="Q67">
            <v>9.7542000000000004E-2</v>
          </cell>
          <cell r="R67">
            <v>9.2081592039801263E-2</v>
          </cell>
          <cell r="S67">
            <v>8.0850000000000005E-2</v>
          </cell>
          <cell r="T67" t="str">
            <v>INEXISTENTE</v>
          </cell>
          <cell r="U67" t="str">
            <v>INEXISTENTE</v>
          </cell>
          <cell r="V67" t="str">
            <v>INEXISTENTE</v>
          </cell>
          <cell r="W67" t="str">
            <v>INEXISTENTE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>
            <v>31229</v>
          </cell>
          <cell r="B68">
            <v>7.6139968903254696E-2</v>
          </cell>
          <cell r="C68" t="str">
            <v>INEXISTENTE</v>
          </cell>
          <cell r="D68" t="str">
            <v>INEXISTENTE</v>
          </cell>
          <cell r="E68" t="str">
            <v>INEXISTENTE</v>
          </cell>
          <cell r="F68">
            <v>0.1008</v>
          </cell>
          <cell r="G68">
            <v>8.9200000000000002E-2</v>
          </cell>
          <cell r="H68" t="str">
            <v>INEXISTENTE</v>
          </cell>
          <cell r="I68" t="str">
            <v>INEXISTENTE</v>
          </cell>
          <cell r="J68" t="str">
            <v>INEXISTENTE</v>
          </cell>
          <cell r="K68" t="str">
            <v>INEXISTENTE</v>
          </cell>
          <cell r="L68" t="str">
            <v>INEXISTENTE</v>
          </cell>
          <cell r="M68" t="str">
            <v>INEXISTENTE</v>
          </cell>
          <cell r="N68" t="str">
            <v>INEXISTENTE</v>
          </cell>
          <cell r="O68">
            <v>8.8999999999999996E-2</v>
          </cell>
          <cell r="P68" t="str">
            <v>INEXISTENTE</v>
          </cell>
          <cell r="Q68">
            <v>8.152100000000001E-2</v>
          </cell>
          <cell r="R68">
            <v>7.6140298507462845E-2</v>
          </cell>
          <cell r="S68">
            <v>9.5000000000000001E-2</v>
          </cell>
          <cell r="T68" t="str">
            <v>INEXISTENTE</v>
          </cell>
          <cell r="U68" t="str">
            <v>INEXISTENTE</v>
          </cell>
          <cell r="V68" t="str">
            <v>INEXISTENTE</v>
          </cell>
          <cell r="W68" t="str">
            <v>INEXISTENTE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31260</v>
          </cell>
          <cell r="B69">
            <v>8.1797068964679642E-2</v>
          </cell>
          <cell r="C69" t="str">
            <v>INEXISTENTE</v>
          </cell>
          <cell r="D69" t="str">
            <v>INEXISTENTE</v>
          </cell>
          <cell r="E69" t="str">
            <v>INEXISTENTE</v>
          </cell>
          <cell r="F69">
            <v>0.11609999999999999</v>
          </cell>
          <cell r="G69">
            <v>0.14000000000000001</v>
          </cell>
          <cell r="H69" t="str">
            <v>INEXISTENTE</v>
          </cell>
          <cell r="I69" t="str">
            <v>INEXISTENTE</v>
          </cell>
          <cell r="J69" t="str">
            <v>INEXISTENTE</v>
          </cell>
          <cell r="K69" t="str">
            <v>INEXISTENTE</v>
          </cell>
          <cell r="L69" t="str">
            <v>INEXISTENTE</v>
          </cell>
          <cell r="M69" t="str">
            <v>INEXISTENTE</v>
          </cell>
          <cell r="N69" t="str">
            <v>INEXISTENTE</v>
          </cell>
          <cell r="O69">
            <v>0.14000000000000001</v>
          </cell>
          <cell r="P69" t="str">
            <v>INEXISTENTE</v>
          </cell>
          <cell r="Q69">
            <v>8.7205999999999992E-2</v>
          </cell>
          <cell r="R69">
            <v>8.1797014925373279E-2</v>
          </cell>
          <cell r="S69">
            <v>0.12805</v>
          </cell>
          <cell r="T69" t="str">
            <v>INEXISTENTE</v>
          </cell>
          <cell r="U69" t="str">
            <v>INEXISTENTE</v>
          </cell>
          <cell r="V69" t="str">
            <v>INEXISTENTE</v>
          </cell>
          <cell r="W69" t="str">
            <v>INEXISTENTE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A70">
            <v>31291</v>
          </cell>
          <cell r="B70">
            <v>9.0999936374149826E-2</v>
          </cell>
          <cell r="C70" t="str">
            <v>INEXISTENTE</v>
          </cell>
          <cell r="D70" t="str">
            <v>INEXISTENTE</v>
          </cell>
          <cell r="E70" t="str">
            <v>INEXISTENTE</v>
          </cell>
          <cell r="F70">
            <v>0.1009</v>
          </cell>
          <cell r="G70">
            <v>9.1300000000000006E-2</v>
          </cell>
          <cell r="H70" t="str">
            <v>INEXISTENTE</v>
          </cell>
          <cell r="I70" t="str">
            <v>INEXISTENTE</v>
          </cell>
          <cell r="J70" t="str">
            <v>INEXISTENTE</v>
          </cell>
          <cell r="K70" t="str">
            <v>INEXISTENTE</v>
          </cell>
          <cell r="L70" t="str">
            <v>INEXISTENTE</v>
          </cell>
          <cell r="M70" t="str">
            <v>INEXISTENTE</v>
          </cell>
          <cell r="N70" t="str">
            <v>INEXISTENTE</v>
          </cell>
          <cell r="O70">
            <v>9.0999999999999998E-2</v>
          </cell>
          <cell r="P70" t="str">
            <v>INEXISTENTE</v>
          </cell>
          <cell r="Q70">
            <v>9.6454999999999999E-2</v>
          </cell>
          <cell r="R70">
            <v>9.099999999999997E-2</v>
          </cell>
          <cell r="S70">
            <v>9.6100000000000005E-2</v>
          </cell>
          <cell r="T70" t="str">
            <v>INEXISTENTE</v>
          </cell>
          <cell r="U70" t="str">
            <v>INEXISTENTE</v>
          </cell>
          <cell r="V70" t="str">
            <v>INEXISTENTE</v>
          </cell>
          <cell r="W70" t="str">
            <v>INEXISTENTE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>
            <v>31321</v>
          </cell>
          <cell r="B71">
            <v>9.000003430519965E-2</v>
          </cell>
          <cell r="C71" t="str">
            <v>INEXISTENTE</v>
          </cell>
          <cell r="D71" t="str">
            <v>INEXISTENTE</v>
          </cell>
          <cell r="E71" t="str">
            <v>INEXISTENTE</v>
          </cell>
          <cell r="F71">
            <v>0.10249999999999999</v>
          </cell>
          <cell r="G71">
            <v>9.0500000000000011E-2</v>
          </cell>
          <cell r="H71" t="str">
            <v>INEXISTENTE</v>
          </cell>
          <cell r="I71" t="str">
            <v>INEXISTENTE</v>
          </cell>
          <cell r="J71" t="str">
            <v>INEXISTENTE</v>
          </cell>
          <cell r="K71" t="str">
            <v>INEXISTENTE</v>
          </cell>
          <cell r="L71" t="str">
            <v>INEXISTENTE</v>
          </cell>
          <cell r="M71" t="str">
            <v>INEXISTENTE</v>
          </cell>
          <cell r="N71" t="str">
            <v>INEXISTENTE</v>
          </cell>
          <cell r="O71">
            <v>0.09</v>
          </cell>
          <cell r="P71" t="str">
            <v>INEXISTENTE</v>
          </cell>
          <cell r="Q71">
            <v>9.5449999999999993E-2</v>
          </cell>
          <cell r="R71">
            <v>9.000000000000008E-2</v>
          </cell>
          <cell r="S71">
            <v>9.6500000000000002E-2</v>
          </cell>
          <cell r="T71" t="str">
            <v>INEXISTENTE</v>
          </cell>
          <cell r="U71" t="str">
            <v>INEXISTENTE</v>
          </cell>
          <cell r="V71" t="str">
            <v>INEXISTENTE</v>
          </cell>
          <cell r="W71" t="str">
            <v>INEXISTENTE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31352</v>
          </cell>
          <cell r="B72">
            <v>0.11119998640381112</v>
          </cell>
          <cell r="C72" t="str">
            <v>INEXISTENTE</v>
          </cell>
          <cell r="D72" t="str">
            <v>INEXISTENTE</v>
          </cell>
          <cell r="E72" t="str">
            <v>INEXISTENTE</v>
          </cell>
          <cell r="F72">
            <v>0.14180000000000001</v>
          </cell>
          <cell r="G72">
            <v>0.14949999999999999</v>
          </cell>
          <cell r="H72" t="str">
            <v>INEXISTENTE</v>
          </cell>
          <cell r="I72" t="str">
            <v>INEXISTENTE</v>
          </cell>
          <cell r="J72" t="str">
            <v>INEXISTENTE</v>
          </cell>
          <cell r="K72" t="str">
            <v>INEXISTENTE</v>
          </cell>
          <cell r="L72" t="str">
            <v>INEXISTENTE</v>
          </cell>
          <cell r="M72" t="str">
            <v>INEXISTENTE</v>
          </cell>
          <cell r="N72" t="str">
            <v>INEXISTENTE</v>
          </cell>
          <cell r="O72">
            <v>0.15</v>
          </cell>
          <cell r="P72" t="str">
            <v>INEXISTENTE</v>
          </cell>
          <cell r="Q72">
            <v>0.116756</v>
          </cell>
          <cell r="R72">
            <v>0.11120000000000019</v>
          </cell>
          <cell r="S72">
            <v>0.14565</v>
          </cell>
          <cell r="T72" t="str">
            <v>INEXISTENTE</v>
          </cell>
          <cell r="U72" t="str">
            <v>INEXISTENTE</v>
          </cell>
          <cell r="V72" t="str">
            <v>INEXISTENTE</v>
          </cell>
          <cell r="W72" t="str">
            <v>INEXISTENTE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>
            <v>31382</v>
          </cell>
          <cell r="B73">
            <v>0.13360005222784777</v>
          </cell>
          <cell r="C73" t="str">
            <v>INEXISTENTE</v>
          </cell>
          <cell r="D73" t="str">
            <v>INEXISTENTE</v>
          </cell>
          <cell r="E73" t="str">
            <v>INEXISTENTE</v>
          </cell>
          <cell r="F73">
            <v>0.1575</v>
          </cell>
          <cell r="G73">
            <v>0.13200000000000001</v>
          </cell>
          <cell r="H73" t="str">
            <v>INEXISTENTE</v>
          </cell>
          <cell r="I73" t="str">
            <v>INEXISTENTE</v>
          </cell>
          <cell r="J73" t="str">
            <v>INEXISTENTE</v>
          </cell>
          <cell r="K73" t="str">
            <v>INEXISTENTE</v>
          </cell>
          <cell r="L73" t="str">
            <v>INEXISTENTE</v>
          </cell>
          <cell r="M73" t="str">
            <v>INEXISTENTE</v>
          </cell>
          <cell r="N73" t="str">
            <v>INEXISTENTE</v>
          </cell>
          <cell r="O73">
            <v>0.13200000000000001</v>
          </cell>
          <cell r="P73" t="str">
            <v>INEXISTENTE</v>
          </cell>
          <cell r="Q73">
            <v>0.139268</v>
          </cell>
          <cell r="R73">
            <v>0.13360000000000016</v>
          </cell>
          <cell r="S73">
            <v>0.14474999999999999</v>
          </cell>
          <cell r="T73" t="str">
            <v>INEXISTENTE</v>
          </cell>
          <cell r="U73" t="str">
            <v>INEXISTENTE</v>
          </cell>
          <cell r="V73" t="str">
            <v>INEXISTENTE</v>
          </cell>
          <cell r="W73" t="str">
            <v>INEXISTENTE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>
            <v>31413</v>
          </cell>
          <cell r="B74">
            <v>0.1623000597394102</v>
          </cell>
          <cell r="C74" t="str">
            <v>INEXISTENTE</v>
          </cell>
          <cell r="D74" t="str">
            <v>INEXISTENTE</v>
          </cell>
          <cell r="E74">
            <v>0</v>
          </cell>
          <cell r="F74">
            <v>0.15010000000000001</v>
          </cell>
          <cell r="G74">
            <v>0.1779</v>
          </cell>
          <cell r="H74" t="str">
            <v>INEXISTENTE</v>
          </cell>
          <cell r="I74" t="str">
            <v>INEXISTENTE</v>
          </cell>
          <cell r="J74" t="str">
            <v>INEXISTENTE</v>
          </cell>
          <cell r="K74" t="str">
            <v>INEXISTENTE</v>
          </cell>
          <cell r="L74" t="str">
            <v>INEXISTENTE</v>
          </cell>
          <cell r="M74" t="str">
            <v>INEXISTENTE</v>
          </cell>
          <cell r="N74" t="str">
            <v>INEXISTENTE</v>
          </cell>
          <cell r="O74">
            <v>0.17799999999999999</v>
          </cell>
          <cell r="P74" t="str">
            <v>INEXISTENTE</v>
          </cell>
          <cell r="Q74">
            <v>0.16811100000000001</v>
          </cell>
          <cell r="R74">
            <v>0.16229950248756242</v>
          </cell>
          <cell r="S74">
            <v>0.16400000000000001</v>
          </cell>
          <cell r="T74" t="str">
            <v>INEXISTENTE</v>
          </cell>
          <cell r="U74" t="str">
            <v>INEXISTENTE</v>
          </cell>
          <cell r="V74" t="str">
            <v>INEXISTENTE</v>
          </cell>
          <cell r="W74" t="str">
            <v>INEXISTENTE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A75">
            <v>31444</v>
          </cell>
          <cell r="B75">
            <v>0.1436015279548235</v>
          </cell>
          <cell r="C75" t="str">
            <v>INEXISTENTE</v>
          </cell>
          <cell r="D75" t="str">
            <v>INEXISTENTE</v>
          </cell>
          <cell r="E75">
            <v>0</v>
          </cell>
          <cell r="F75">
            <v>0.1246</v>
          </cell>
          <cell r="G75">
            <v>0.14980000000000002</v>
          </cell>
          <cell r="H75" t="str">
            <v>INEXISTENTE</v>
          </cell>
          <cell r="I75" t="str">
            <v>INEXISTENTE</v>
          </cell>
          <cell r="J75" t="str">
            <v>INEXISTENTE</v>
          </cell>
          <cell r="K75" t="str">
            <v>INEXISTENTE</v>
          </cell>
          <cell r="L75" t="str">
            <v>INEXISTENTE</v>
          </cell>
          <cell r="M75" t="str">
            <v>INEXISTENTE</v>
          </cell>
          <cell r="N75" t="str">
            <v>INEXISTENTE</v>
          </cell>
          <cell r="O75">
            <v>0.224</v>
          </cell>
          <cell r="P75" t="str">
            <v>INEXISTENTE</v>
          </cell>
          <cell r="Q75">
            <v>0.14382300000000001</v>
          </cell>
          <cell r="R75">
            <v>0.13813233830845784</v>
          </cell>
          <cell r="S75">
            <v>0.13720000000000002</v>
          </cell>
          <cell r="T75" t="str">
            <v>INEXISTENTE</v>
          </cell>
          <cell r="U75" t="str">
            <v>INEXISTENTE</v>
          </cell>
          <cell r="V75" t="str">
            <v>INEXISTENTE</v>
          </cell>
          <cell r="W75" t="str">
            <v>INEXISTENTE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>
            <v>31472</v>
          </cell>
          <cell r="B76" t="str">
            <v>INEXISTENTE</v>
          </cell>
          <cell r="C76">
            <v>0</v>
          </cell>
          <cell r="D76" t="str">
            <v>INEXISTENTE</v>
          </cell>
          <cell r="E76">
            <v>-1.1000000000000001E-3</v>
          </cell>
          <cell r="F76">
            <v>3.1800000000000002E-2</v>
          </cell>
          <cell r="G76">
            <v>5.5199999999999999E-2</v>
          </cell>
          <cell r="H76" t="str">
            <v>INEXISTENTE</v>
          </cell>
          <cell r="I76" t="str">
            <v>INEXISTENTE</v>
          </cell>
          <cell r="J76" t="str">
            <v>INEXISTENTE</v>
          </cell>
          <cell r="K76" t="str">
            <v>INEXISTENTE</v>
          </cell>
          <cell r="L76" t="str">
            <v>INEXISTENTE</v>
          </cell>
          <cell r="M76" t="str">
            <v>INEXISTENTE</v>
          </cell>
          <cell r="N76" t="str">
            <v>INEXISTENTE</v>
          </cell>
          <cell r="O76">
            <v>-0.01</v>
          </cell>
          <cell r="P76" t="str">
            <v>INEXISTENTE</v>
          </cell>
          <cell r="Q76">
            <v>1.1890066016000001E-2</v>
          </cell>
          <cell r="R76">
            <v>6.8557870805971977E-3</v>
          </cell>
          <cell r="S76">
            <v>4.3499999999999997E-2</v>
          </cell>
          <cell r="T76" t="str">
            <v>INEXISTENTE</v>
          </cell>
          <cell r="U76" t="str">
            <v>INEXISTENTE</v>
          </cell>
          <cell r="V76" t="str">
            <v>INEXISTENTE</v>
          </cell>
          <cell r="W76" t="str">
            <v>INEXISTENTE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A77">
            <v>31503</v>
          </cell>
          <cell r="B77" t="str">
            <v>INEXISTENTE</v>
          </cell>
          <cell r="C77">
            <v>0</v>
          </cell>
          <cell r="D77" t="str">
            <v>INEXISTENTE</v>
          </cell>
          <cell r="E77">
            <v>7.7999999999999996E-3</v>
          </cell>
          <cell r="F77">
            <v>4.3E-3</v>
          </cell>
          <cell r="G77">
            <v>-5.7999999999999996E-3</v>
          </cell>
          <cell r="H77" t="str">
            <v>INEXISTENTE</v>
          </cell>
          <cell r="I77" t="str">
            <v>INEXISTENTE</v>
          </cell>
          <cell r="J77" t="str">
            <v>INEXISTENTE</v>
          </cell>
          <cell r="K77" t="str">
            <v>INEXISTENTE</v>
          </cell>
          <cell r="L77" t="str">
            <v>INEXISTENTE</v>
          </cell>
          <cell r="M77" t="str">
            <v>INEXISTENTE</v>
          </cell>
          <cell r="N77" t="str">
            <v>INEXISTENTE</v>
          </cell>
          <cell r="O77">
            <v>-5.7999999999999996E-3</v>
          </cell>
          <cell r="P77" t="str">
            <v>INEXISTENTE</v>
          </cell>
          <cell r="Q77">
            <v>1.1890066016000001E-2</v>
          </cell>
          <cell r="R77">
            <v>6.8557870805971977E-3</v>
          </cell>
          <cell r="S77">
            <v>-7.499999999999998E-4</v>
          </cell>
          <cell r="T77" t="str">
            <v>INEXISTENTE</v>
          </cell>
          <cell r="U77" t="str">
            <v>INEXISTENTE</v>
          </cell>
          <cell r="V77" t="str">
            <v>INEXISTENTE</v>
          </cell>
          <cell r="W77" t="str">
            <v>INEXISTENTE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>
            <v>31533</v>
          </cell>
          <cell r="B78" t="str">
            <v>INEXISTENTE</v>
          </cell>
          <cell r="C78">
            <v>0</v>
          </cell>
          <cell r="D78" t="str">
            <v>INEXISTENTE</v>
          </cell>
          <cell r="E78">
            <v>1.4E-2</v>
          </cell>
          <cell r="F78">
            <v>1.0800000000000001E-2</v>
          </cell>
          <cell r="G78">
            <v>3.2000000000000002E-3</v>
          </cell>
          <cell r="H78" t="str">
            <v>INEXISTENTE</v>
          </cell>
          <cell r="I78" t="str">
            <v>INEXISTENTE</v>
          </cell>
          <cell r="J78" t="str">
            <v>INEXISTENTE</v>
          </cell>
          <cell r="K78" t="str">
            <v>INEXISTENTE</v>
          </cell>
          <cell r="L78" t="str">
            <v>INEXISTENTE</v>
          </cell>
          <cell r="M78" t="str">
            <v>INEXISTENTE</v>
          </cell>
          <cell r="N78" t="str">
            <v>INEXISTENTE</v>
          </cell>
          <cell r="O78">
            <v>3.2000000000000002E-3</v>
          </cell>
          <cell r="P78" t="str">
            <v>INEXISTENTE</v>
          </cell>
          <cell r="Q78">
            <v>1.1890066016000001E-2</v>
          </cell>
          <cell r="R78">
            <v>6.8557870805971977E-3</v>
          </cell>
          <cell r="S78">
            <v>7.0000000000000001E-3</v>
          </cell>
          <cell r="T78" t="str">
            <v>INEXISTENTE</v>
          </cell>
          <cell r="U78" t="str">
            <v>INEXISTENTE</v>
          </cell>
          <cell r="V78" t="str">
            <v>INEXISTENTE</v>
          </cell>
          <cell r="W78" t="str">
            <v>INEXISTENTE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>
            <v>31564</v>
          </cell>
          <cell r="B79" t="str">
            <v>INEXISTENTE</v>
          </cell>
          <cell r="C79">
            <v>0</v>
          </cell>
          <cell r="D79" t="str">
            <v>INEXISTENTE</v>
          </cell>
          <cell r="E79">
            <v>1.2699999999999999E-2</v>
          </cell>
          <cell r="F79">
            <v>9.7000000000000003E-3</v>
          </cell>
          <cell r="G79">
            <v>5.3E-3</v>
          </cell>
          <cell r="H79" t="str">
            <v>INEXISTENTE</v>
          </cell>
          <cell r="I79" t="str">
            <v>INEXISTENTE</v>
          </cell>
          <cell r="J79" t="str">
            <v>INEXISTENTE</v>
          </cell>
          <cell r="K79" t="str">
            <v>INEXISTENTE</v>
          </cell>
          <cell r="L79" t="str">
            <v>INEXISTENTE</v>
          </cell>
          <cell r="M79" t="str">
            <v>INEXISTENTE</v>
          </cell>
          <cell r="N79" t="str">
            <v>INEXISTENTE</v>
          </cell>
          <cell r="O79">
            <v>5.3E-3</v>
          </cell>
          <cell r="P79" t="str">
            <v>INEXISTENTE</v>
          </cell>
          <cell r="Q79">
            <v>1.8841116218400001E-2</v>
          </cell>
          <cell r="R79">
            <v>1.3772254943681617E-2</v>
          </cell>
          <cell r="S79">
            <v>7.4999999999999997E-3</v>
          </cell>
          <cell r="T79" t="str">
            <v>INEXISTENTE</v>
          </cell>
          <cell r="U79" t="str">
            <v>INEXISTENTE</v>
          </cell>
          <cell r="V79" t="str">
            <v>INEXISTENTE</v>
          </cell>
          <cell r="W79" t="str">
            <v>INEXISTENTE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>
            <v>31594</v>
          </cell>
          <cell r="B80" t="str">
            <v>INEXISTENTE</v>
          </cell>
          <cell r="C80">
            <v>0</v>
          </cell>
          <cell r="D80" t="str">
            <v>INEXISTENTE</v>
          </cell>
          <cell r="E80">
            <v>1.1900000000000001E-2</v>
          </cell>
          <cell r="F80">
            <v>9.1000000000000004E-3</v>
          </cell>
          <cell r="G80">
            <v>6.3E-3</v>
          </cell>
          <cell r="H80" t="str">
            <v>INEXISTENTE</v>
          </cell>
          <cell r="I80" t="str">
            <v>INEXISTENTE</v>
          </cell>
          <cell r="J80" t="str">
            <v>INEXISTENTE</v>
          </cell>
          <cell r="K80" t="str">
            <v>INEXISTENTE</v>
          </cell>
          <cell r="L80" t="str">
            <v>INEXISTENTE</v>
          </cell>
          <cell r="M80" t="str">
            <v>INEXISTENTE</v>
          </cell>
          <cell r="N80" t="str">
            <v>INEXISTENTE</v>
          </cell>
          <cell r="O80">
            <v>6.3E-3</v>
          </cell>
          <cell r="P80" t="str">
            <v>INEXISTENTE</v>
          </cell>
          <cell r="Q80">
            <v>1.8841116218400001E-2</v>
          </cell>
          <cell r="R80">
            <v>1.3772254943681617E-2</v>
          </cell>
          <cell r="S80">
            <v>7.7000000000000002E-3</v>
          </cell>
          <cell r="T80" t="str">
            <v>INEXISTENTE</v>
          </cell>
          <cell r="U80" t="str">
            <v>INEXISTENTE</v>
          </cell>
          <cell r="V80" t="str">
            <v>INEXISTENTE</v>
          </cell>
          <cell r="W80" t="str">
            <v>INEXISTENTE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>
            <v>31625</v>
          </cell>
          <cell r="B81" t="str">
            <v>INEXISTENTE</v>
          </cell>
          <cell r="C81">
            <v>0</v>
          </cell>
          <cell r="D81" t="str">
            <v>INEXISTENTE</v>
          </cell>
          <cell r="E81">
            <v>1.6799999999999999E-2</v>
          </cell>
          <cell r="F81">
            <v>1.43E-2</v>
          </cell>
          <cell r="G81">
            <v>1.3300000000000001E-2</v>
          </cell>
          <cell r="H81" t="str">
            <v>INEXISTENTE</v>
          </cell>
          <cell r="I81" t="str">
            <v>INEXISTENTE</v>
          </cell>
          <cell r="J81" t="str">
            <v>INEXISTENTE</v>
          </cell>
          <cell r="K81" t="str">
            <v>INEXISTENTE</v>
          </cell>
          <cell r="L81" t="str">
            <v>INEXISTENTE</v>
          </cell>
          <cell r="M81" t="str">
            <v>INEXISTENTE</v>
          </cell>
          <cell r="N81" t="str">
            <v>INEXISTENTE</v>
          </cell>
          <cell r="O81">
            <v>1.3299999999999999E-2</v>
          </cell>
          <cell r="P81" t="str">
            <v>INEXISTENTE</v>
          </cell>
          <cell r="Q81">
            <v>1.8841116218400001E-2</v>
          </cell>
          <cell r="R81">
            <v>1.3772254943681617E-2</v>
          </cell>
          <cell r="S81">
            <v>1.38E-2</v>
          </cell>
          <cell r="T81" t="str">
            <v>INEXISTENTE</v>
          </cell>
          <cell r="U81" t="str">
            <v>INEXISTENTE</v>
          </cell>
          <cell r="V81" t="str">
            <v>INEXISTENTE</v>
          </cell>
          <cell r="W81" t="str">
            <v>INEXISTENTE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31656</v>
          </cell>
          <cell r="B82" t="str">
            <v>INEXISTENTE</v>
          </cell>
          <cell r="C82">
            <v>0</v>
          </cell>
          <cell r="D82" t="str">
            <v>INEXISTENTE</v>
          </cell>
          <cell r="E82">
            <v>1.72E-2</v>
          </cell>
          <cell r="F82">
            <v>1.1900000000000001E-2</v>
          </cell>
          <cell r="G82">
            <v>1.09E-2</v>
          </cell>
          <cell r="H82" t="str">
            <v>INEXISTENTE</v>
          </cell>
          <cell r="I82" t="str">
            <v>INEXISTENTE</v>
          </cell>
          <cell r="J82" t="str">
            <v>INEXISTENTE</v>
          </cell>
          <cell r="K82" t="str">
            <v>INEXISTENTE</v>
          </cell>
          <cell r="L82" t="str">
            <v>INEXISTENTE</v>
          </cell>
          <cell r="M82" t="str">
            <v>INEXISTENTE</v>
          </cell>
          <cell r="N82" t="str">
            <v>INEXISTENTE</v>
          </cell>
          <cell r="O82">
            <v>1.09E-2</v>
          </cell>
          <cell r="P82" t="str">
            <v>INEXISTENTE</v>
          </cell>
          <cell r="Q82">
            <v>2.8098732864899997E-2</v>
          </cell>
          <cell r="R82">
            <v>2.2983813795920405E-2</v>
          </cell>
          <cell r="S82">
            <v>1.14E-2</v>
          </cell>
          <cell r="T82" t="str">
            <v>INEXISTENTE</v>
          </cell>
          <cell r="U82" t="str">
            <v>INEXISTENTE</v>
          </cell>
          <cell r="V82" t="str">
            <v>INEXISTENTE</v>
          </cell>
          <cell r="W82" t="str">
            <v>INEXISTENTE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>
            <v>31686</v>
          </cell>
          <cell r="B83" t="str">
            <v>INEXISTENTE</v>
          </cell>
          <cell r="C83">
            <v>0</v>
          </cell>
          <cell r="D83" t="str">
            <v>INEXISTENTE</v>
          </cell>
          <cell r="E83">
            <v>1.9E-2</v>
          </cell>
          <cell r="F83">
            <v>1.43E-2</v>
          </cell>
          <cell r="G83">
            <v>1.3899999999999999E-2</v>
          </cell>
          <cell r="H83" t="str">
            <v>INEXISTENTE</v>
          </cell>
          <cell r="I83" t="str">
            <v>INEXISTENTE</v>
          </cell>
          <cell r="J83" t="str">
            <v>INEXISTENTE</v>
          </cell>
          <cell r="K83" t="str">
            <v>INEXISTENTE</v>
          </cell>
          <cell r="L83" t="str">
            <v>INEXISTENTE</v>
          </cell>
          <cell r="M83" t="str">
            <v>INEXISTENTE</v>
          </cell>
          <cell r="N83" t="str">
            <v>INEXISTENTE</v>
          </cell>
          <cell r="O83">
            <v>1.4E-2</v>
          </cell>
          <cell r="P83" t="str">
            <v>INEXISTENTE</v>
          </cell>
          <cell r="Q83">
            <v>2.8098732864899997E-2</v>
          </cell>
          <cell r="R83">
            <v>2.2983813795920405E-2</v>
          </cell>
          <cell r="S83">
            <v>1.41E-2</v>
          </cell>
          <cell r="T83" t="str">
            <v>INEXISTENTE</v>
          </cell>
          <cell r="U83" t="str">
            <v>INEXISTENTE</v>
          </cell>
          <cell r="V83" t="str">
            <v>INEXISTENTE</v>
          </cell>
          <cell r="W83" t="str">
            <v>INEXISTENTE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A84">
            <v>31717</v>
          </cell>
          <cell r="B84" t="str">
            <v>INEXISTENTE</v>
          </cell>
          <cell r="C84">
            <v>0</v>
          </cell>
          <cell r="D84" t="str">
            <v>INEXISTENTE</v>
          </cell>
          <cell r="E84">
            <v>3.2899999999999999E-2</v>
          </cell>
          <cell r="F84">
            <v>3.2899999999999999E-2</v>
          </cell>
          <cell r="G84">
            <v>2.46E-2</v>
          </cell>
          <cell r="H84" t="str">
            <v>INEXISTENTE</v>
          </cell>
          <cell r="I84" t="str">
            <v>INEXISTENTE</v>
          </cell>
          <cell r="J84" t="str">
            <v>INEXISTENTE</v>
          </cell>
          <cell r="K84" t="str">
            <v>INEXISTENTE</v>
          </cell>
          <cell r="L84" t="str">
            <v>INEXISTENTE</v>
          </cell>
          <cell r="M84" t="str">
            <v>INEXISTENTE</v>
          </cell>
          <cell r="N84" t="str">
            <v>INEXISTENTE</v>
          </cell>
          <cell r="O84">
            <v>2.5000000000000001E-2</v>
          </cell>
          <cell r="P84" t="str">
            <v>INEXISTENTE</v>
          </cell>
          <cell r="Q84">
            <v>2.8098732864899997E-2</v>
          </cell>
          <cell r="R84">
            <v>2.2983813795920405E-2</v>
          </cell>
          <cell r="S84">
            <v>2.8749999999999998E-2</v>
          </cell>
          <cell r="T84" t="str">
            <v>INEXISTENTE</v>
          </cell>
          <cell r="U84" t="str">
            <v>INEXISTENTE</v>
          </cell>
          <cell r="V84" t="str">
            <v>INEXISTENTE</v>
          </cell>
          <cell r="W84" t="str">
            <v>INEXISTENTE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A85">
            <v>31747</v>
          </cell>
          <cell r="B85" t="str">
            <v>INEXISTENTE</v>
          </cell>
          <cell r="C85">
            <v>0</v>
          </cell>
          <cell r="D85" t="str">
            <v>INEXISTENTE</v>
          </cell>
          <cell r="E85">
            <v>7.2700000000000001E-2</v>
          </cell>
          <cell r="F85">
            <v>7.2700000000000001E-2</v>
          </cell>
          <cell r="G85">
            <v>7.5600000000000001E-2</v>
          </cell>
          <cell r="H85" t="str">
            <v>INEXISTENTE</v>
          </cell>
          <cell r="I85" t="str">
            <v>INEXISTENTE</v>
          </cell>
          <cell r="J85" t="str">
            <v>INEXISTENTE</v>
          </cell>
          <cell r="K85" t="str">
            <v>INEXISTENTE</v>
          </cell>
          <cell r="L85" t="str">
            <v>INEXISTENTE</v>
          </cell>
          <cell r="M85" t="str">
            <v>INEXISTENTE</v>
          </cell>
          <cell r="N85" t="str">
            <v>INEXISTENTE</v>
          </cell>
          <cell r="O85">
            <v>7.5999999999999998E-2</v>
          </cell>
          <cell r="P85" t="str">
            <v>INEXISTENTE</v>
          </cell>
          <cell r="Q85">
            <v>7.8063000000000007E-2</v>
          </cell>
          <cell r="R85">
            <v>7.2700000000000001E-2</v>
          </cell>
          <cell r="S85">
            <v>7.4149999999999994E-2</v>
          </cell>
          <cell r="T85" t="str">
            <v>INEXISTENTE</v>
          </cell>
          <cell r="U85" t="str">
            <v>INEXISTENTE</v>
          </cell>
          <cell r="V85" t="str">
            <v>INEXISTENTE</v>
          </cell>
          <cell r="W85" t="str">
            <v>INEXISTENTE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A86">
            <v>31778</v>
          </cell>
          <cell r="B86" t="str">
            <v>INEXISTENTE</v>
          </cell>
          <cell r="C86">
            <v>0</v>
          </cell>
          <cell r="D86" t="str">
            <v>INEXISTENTE</v>
          </cell>
          <cell r="E86">
            <v>0.16819999999999999</v>
          </cell>
          <cell r="F86">
            <v>0.16819999999999999</v>
          </cell>
          <cell r="G86">
            <v>0.12039999999999999</v>
          </cell>
          <cell r="H86" t="str">
            <v>INEXISTENTE</v>
          </cell>
          <cell r="I86" t="str">
            <v>INEXISTENTE</v>
          </cell>
          <cell r="J86" t="str">
            <v>INEXISTENTE</v>
          </cell>
          <cell r="K86" t="str">
            <v>INEXISTENTE</v>
          </cell>
          <cell r="L86" t="str">
            <v>INEXISTENTE</v>
          </cell>
          <cell r="M86" t="str">
            <v>INEXISTENTE</v>
          </cell>
          <cell r="N86" t="str">
            <v>INEXISTENTE</v>
          </cell>
          <cell r="O86">
            <v>0.12</v>
          </cell>
          <cell r="P86" t="str">
            <v>INEXISTENTE</v>
          </cell>
          <cell r="Q86">
            <v>0.174041</v>
          </cell>
          <cell r="R86">
            <v>0.16819999999999991</v>
          </cell>
          <cell r="S86">
            <v>0.14429999999999998</v>
          </cell>
          <cell r="T86" t="str">
            <v>INEXISTENTE</v>
          </cell>
          <cell r="U86" t="str">
            <v>INEXISTENTE</v>
          </cell>
          <cell r="V86" t="str">
            <v>INEXISTENTE</v>
          </cell>
          <cell r="W86" t="str">
            <v>INEXISTENTE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A87">
            <v>31809</v>
          </cell>
          <cell r="B87" t="str">
            <v>INEXISTENTE</v>
          </cell>
          <cell r="C87">
            <v>0.70686090225563913</v>
          </cell>
          <cell r="D87" t="str">
            <v>INEXISTENTE</v>
          </cell>
          <cell r="E87">
            <v>0.1394</v>
          </cell>
          <cell r="F87">
            <v>0.1394</v>
          </cell>
          <cell r="G87">
            <v>0.1411</v>
          </cell>
          <cell r="H87" t="str">
            <v>INEXISTENTE</v>
          </cell>
          <cell r="I87" t="str">
            <v>INEXISTENTE</v>
          </cell>
          <cell r="J87" t="str">
            <v>INEXISTENTE</v>
          </cell>
          <cell r="K87" t="str">
            <v>INEXISTENTE</v>
          </cell>
          <cell r="L87" t="str">
            <v>INEXISTENTE</v>
          </cell>
          <cell r="M87" t="str">
            <v>INEXISTENTE</v>
          </cell>
          <cell r="N87" t="str">
            <v>INEXISTENTE</v>
          </cell>
          <cell r="O87">
            <v>0.14099999999999999</v>
          </cell>
          <cell r="P87" t="str">
            <v>INEXISTENTE</v>
          </cell>
          <cell r="Q87">
            <v>0.20205400000000001</v>
          </cell>
          <cell r="R87">
            <v>0.196074</v>
          </cell>
          <cell r="S87">
            <v>0.14024999999999999</v>
          </cell>
          <cell r="T87" t="str">
            <v>INEXISTENTE</v>
          </cell>
          <cell r="U87" t="str">
            <v>INEXISTENTE</v>
          </cell>
          <cell r="V87" t="str">
            <v>INEXISTENTE</v>
          </cell>
          <cell r="W87" t="str">
            <v>INEXISTENTE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A88">
            <v>31837</v>
          </cell>
          <cell r="B88" t="str">
            <v>INEXISTENTE</v>
          </cell>
          <cell r="C88">
            <v>0.14514619239028681</v>
          </cell>
          <cell r="D88" t="str">
            <v>INEXISTENTE</v>
          </cell>
          <cell r="E88">
            <v>0.14399999999999999</v>
          </cell>
          <cell r="F88">
            <v>0.14399999999999999</v>
          </cell>
          <cell r="G88">
            <v>0.15</v>
          </cell>
          <cell r="H88" t="str">
            <v>INEXISTENTE</v>
          </cell>
          <cell r="I88" t="str">
            <v>INEXISTENTE</v>
          </cell>
          <cell r="J88" t="str">
            <v>INEXISTENTE</v>
          </cell>
          <cell r="K88" t="str">
            <v>INEXISTENTE</v>
          </cell>
          <cell r="L88" t="str">
            <v>INEXISTENTE</v>
          </cell>
          <cell r="M88" t="str">
            <v>INEXISTENTE</v>
          </cell>
          <cell r="N88" t="str">
            <v>INEXISTENTE</v>
          </cell>
          <cell r="O88">
            <v>0.15</v>
          </cell>
          <cell r="P88" t="str">
            <v>INEXISTENTE</v>
          </cell>
          <cell r="Q88">
            <v>0.15087700000000001</v>
          </cell>
          <cell r="R88">
            <v>0.145151</v>
          </cell>
          <cell r="S88">
            <v>0.14699999999999999</v>
          </cell>
          <cell r="T88" t="str">
            <v>INEXISTENTE</v>
          </cell>
          <cell r="U88" t="str">
            <v>INEXISTENTE</v>
          </cell>
          <cell r="V88" t="str">
            <v>INEXISTENTE</v>
          </cell>
          <cell r="W88" t="str">
            <v>INEXISTENTE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A89">
            <v>31868</v>
          </cell>
          <cell r="B89" t="str">
            <v>INEXISTENTE</v>
          </cell>
          <cell r="C89">
            <v>0.20959753810645765</v>
          </cell>
          <cell r="D89" t="str">
            <v>INEXISTENTE</v>
          </cell>
          <cell r="E89">
            <v>0.20960000000000001</v>
          </cell>
          <cell r="F89">
            <v>0.20960000000000001</v>
          </cell>
          <cell r="G89">
            <v>0.20079999999999998</v>
          </cell>
          <cell r="H89" t="str">
            <v>INEXISTENTE</v>
          </cell>
          <cell r="I89" t="str">
            <v>INEXISTENTE</v>
          </cell>
          <cell r="J89" t="str">
            <v>INEXISTENTE</v>
          </cell>
          <cell r="K89" t="str">
            <v>INEXISTENTE</v>
          </cell>
          <cell r="L89" t="str">
            <v>INEXISTENTE</v>
          </cell>
          <cell r="M89" t="str">
            <v>INEXISTENTE</v>
          </cell>
          <cell r="N89" t="str">
            <v>INEXISTENTE</v>
          </cell>
          <cell r="O89">
            <v>0.20100000000000001</v>
          </cell>
          <cell r="P89" t="str">
            <v>INEXISTENTE</v>
          </cell>
          <cell r="Q89">
            <v>0.21564800000000001</v>
          </cell>
          <cell r="R89">
            <v>0.20960000000000023</v>
          </cell>
          <cell r="S89">
            <v>0.20519999999999999</v>
          </cell>
          <cell r="T89" t="str">
            <v>INEXISTENTE</v>
          </cell>
          <cell r="U89" t="str">
            <v>INEXISTENTE</v>
          </cell>
          <cell r="V89" t="str">
            <v>INEXISTENTE</v>
          </cell>
          <cell r="W89" t="str">
            <v>INEXISTENTE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A90">
            <v>31898</v>
          </cell>
          <cell r="B90" t="str">
            <v>INEXISTENTE</v>
          </cell>
          <cell r="C90">
            <v>0.23441723644458556</v>
          </cell>
          <cell r="D90" t="str">
            <v>INEXISTENTE</v>
          </cell>
          <cell r="E90">
            <v>0.2321</v>
          </cell>
          <cell r="F90">
            <v>0.23139999999999999</v>
          </cell>
          <cell r="G90">
            <v>0.27579999999999999</v>
          </cell>
          <cell r="H90" t="str">
            <v>INEXISTENTE</v>
          </cell>
          <cell r="I90" t="str">
            <v>INEXISTENTE</v>
          </cell>
          <cell r="J90" t="str">
            <v>INEXISTENTE</v>
          </cell>
          <cell r="K90" t="str">
            <v>INEXISTENTE</v>
          </cell>
          <cell r="L90" t="str">
            <v>INEXISTENTE</v>
          </cell>
          <cell r="M90" t="str">
            <v>INEXISTENTE</v>
          </cell>
          <cell r="N90" t="str">
            <v>INEXISTENTE</v>
          </cell>
          <cell r="O90">
            <v>0.27700000000000002</v>
          </cell>
          <cell r="P90" t="str">
            <v>INEXISTENTE</v>
          </cell>
          <cell r="Q90">
            <v>0.24060600000000001</v>
          </cell>
          <cell r="R90">
            <v>0.234434</v>
          </cell>
          <cell r="S90">
            <v>0.25359999999999999</v>
          </cell>
          <cell r="T90" t="str">
            <v>INEXISTENTE</v>
          </cell>
          <cell r="U90" t="str">
            <v>INEXISTENTE</v>
          </cell>
          <cell r="V90" t="str">
            <v>INEXISTENTE</v>
          </cell>
          <cell r="W90" t="str">
            <v>INEXISTENTE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A91">
            <v>31929</v>
          </cell>
          <cell r="B91" t="str">
            <v>INEXISTENTE</v>
          </cell>
          <cell r="C91">
            <v>0.18020803143013575</v>
          </cell>
          <cell r="D91" t="str">
            <v>INEXISTENTE</v>
          </cell>
          <cell r="E91">
            <v>0.2606</v>
          </cell>
          <cell r="F91">
            <v>0.21299999999999999</v>
          </cell>
          <cell r="G91">
            <v>0.25869999999999999</v>
          </cell>
          <cell r="H91" t="str">
            <v>INEXISTENTE</v>
          </cell>
          <cell r="I91" t="str">
            <v>INEXISTENTE</v>
          </cell>
          <cell r="J91" t="str">
            <v>INEXISTENTE</v>
          </cell>
          <cell r="K91" t="str">
            <v>INEXISTENTE</v>
          </cell>
          <cell r="L91" t="str">
            <v>INEXISTENTE</v>
          </cell>
          <cell r="M91" t="str">
            <v>INEXISTENTE</v>
          </cell>
          <cell r="N91" t="str">
            <v>INEXISTENTE</v>
          </cell>
          <cell r="O91">
            <v>0.25900000000000001</v>
          </cell>
          <cell r="P91" t="str">
            <v>INEXISTENTE</v>
          </cell>
          <cell r="Q91">
            <v>0.18610600000000002</v>
          </cell>
          <cell r="R91">
            <v>0.180205</v>
          </cell>
          <cell r="S91">
            <v>0.23585</v>
          </cell>
          <cell r="T91" t="str">
            <v>INEXISTENTE</v>
          </cell>
          <cell r="U91" t="str">
            <v>INEXISTENTE</v>
          </cell>
          <cell r="V91" t="str">
            <v>INEXISTENTE</v>
          </cell>
          <cell r="W91" t="str">
            <v>INEXISTENTE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A92">
            <v>31959</v>
          </cell>
          <cell r="B92" t="str">
            <v>INEXISTENTE</v>
          </cell>
          <cell r="C92">
            <v>3.0505607247128141E-2</v>
          </cell>
          <cell r="D92" t="str">
            <v>INEXISTENTE</v>
          </cell>
          <cell r="E92">
            <v>3.0499999999999999E-2</v>
          </cell>
          <cell r="F92">
            <v>9.9299999999999999E-2</v>
          </cell>
          <cell r="G92">
            <v>9.3299999999999994E-2</v>
          </cell>
          <cell r="H92" t="str">
            <v>INEXISTENTE</v>
          </cell>
          <cell r="I92" t="str">
            <v>INEXISTENTE</v>
          </cell>
          <cell r="J92" t="str">
            <v>INEXISTENTE</v>
          </cell>
          <cell r="K92" t="str">
            <v>INEXISTENTE</v>
          </cell>
          <cell r="L92" t="str">
            <v>INEXISTENTE</v>
          </cell>
          <cell r="M92" t="str">
            <v>INEXISTENTE</v>
          </cell>
          <cell r="N92" t="str">
            <v>INEXISTENTE</v>
          </cell>
          <cell r="O92">
            <v>9.2999999999999999E-2</v>
          </cell>
          <cell r="P92" t="str">
            <v>INEXISTENTE</v>
          </cell>
          <cell r="Q92">
            <v>8.9064999999999991E-2</v>
          </cell>
          <cell r="R92">
            <v>8.3646999999999999E-2</v>
          </cell>
          <cell r="S92">
            <v>9.6299999999999997E-2</v>
          </cell>
          <cell r="T92" t="str">
            <v>INEXISTENTE</v>
          </cell>
          <cell r="U92" t="str">
            <v>INEXISTENTE</v>
          </cell>
          <cell r="V92" t="str">
            <v>INEXISTENTE</v>
          </cell>
          <cell r="W92" t="str">
            <v>INEXISTENTE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A93">
            <v>31990</v>
          </cell>
          <cell r="B93" t="str">
            <v>INEXISTENTE</v>
          </cell>
          <cell r="C93">
            <v>6.3600497789075172E-2</v>
          </cell>
          <cell r="D93" t="str">
            <v>INEXISTENTE</v>
          </cell>
          <cell r="E93">
            <v>6.3600000000000004E-2</v>
          </cell>
          <cell r="F93">
            <v>5.0900000000000001E-2</v>
          </cell>
          <cell r="G93">
            <v>4.4999999999999998E-2</v>
          </cell>
          <cell r="H93" t="str">
            <v>INEXISTENTE</v>
          </cell>
          <cell r="I93" t="str">
            <v>INEXISTENTE</v>
          </cell>
          <cell r="J93" t="str">
            <v>INEXISTENTE</v>
          </cell>
          <cell r="K93" t="str">
            <v>INEXISTENTE</v>
          </cell>
          <cell r="L93" t="str">
            <v>INEXISTENTE</v>
          </cell>
          <cell r="M93" t="str">
            <v>INEXISTENTE</v>
          </cell>
          <cell r="N93" t="str">
            <v>INEXISTENTE</v>
          </cell>
          <cell r="O93">
            <v>4.4999999999999998E-2</v>
          </cell>
          <cell r="P93" t="str">
            <v>INEXISTENTE</v>
          </cell>
          <cell r="Q93">
            <v>8.0861000000000002E-2</v>
          </cell>
          <cell r="R93">
            <v>7.5483999999999996E-2</v>
          </cell>
          <cell r="S93">
            <v>4.795E-2</v>
          </cell>
          <cell r="T93" t="str">
            <v>INEXISTENTE</v>
          </cell>
          <cell r="U93" t="str">
            <v>INEXISTENTE</v>
          </cell>
          <cell r="V93" t="str">
            <v>INEXISTENTE</v>
          </cell>
          <cell r="W93" t="str">
            <v>INEXISTENTE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A94">
            <v>32021</v>
          </cell>
          <cell r="B94" t="str">
            <v>INEXISTENTE</v>
          </cell>
          <cell r="C94">
            <v>5.6809977843610637E-2</v>
          </cell>
          <cell r="D94" t="str">
            <v>INEXISTENTE</v>
          </cell>
          <cell r="E94">
            <v>5.6800000000000003E-2</v>
          </cell>
          <cell r="F94">
            <v>7.1499999999999994E-2</v>
          </cell>
          <cell r="G94">
            <v>8.0199999999999994E-2</v>
          </cell>
          <cell r="H94" t="str">
            <v>INEXISTENTE</v>
          </cell>
          <cell r="I94" t="str">
            <v>INEXISTENTE</v>
          </cell>
          <cell r="J94" t="str">
            <v>INEXISTENTE</v>
          </cell>
          <cell r="K94" t="str">
            <v>INEXISTENTE</v>
          </cell>
          <cell r="L94" t="str">
            <v>INEXISTENTE</v>
          </cell>
          <cell r="M94" t="str">
            <v>INEXISTENTE</v>
          </cell>
          <cell r="N94" t="str">
            <v>INEXISTENTE</v>
          </cell>
          <cell r="O94">
            <v>0.08</v>
          </cell>
          <cell r="P94" t="str">
            <v>INEXISTENTE</v>
          </cell>
          <cell r="Q94">
            <v>7.9863999999999991E-2</v>
          </cell>
          <cell r="R94">
            <v>7.4492000000000003E-2</v>
          </cell>
          <cell r="S94">
            <v>7.5850000000000001E-2</v>
          </cell>
          <cell r="T94" t="str">
            <v>INEXISTENTE</v>
          </cell>
          <cell r="U94" t="str">
            <v>INEXISTENTE</v>
          </cell>
          <cell r="V94" t="str">
            <v>INEXISTENTE</v>
          </cell>
          <cell r="W94" t="str">
            <v>INEXISTENTE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32051</v>
          </cell>
          <cell r="B95" t="str">
            <v>INEXISTENTE</v>
          </cell>
          <cell r="C95">
            <v>9.1799957598172055E-2</v>
          </cell>
          <cell r="D95" t="str">
            <v>INEXISTENTE</v>
          </cell>
          <cell r="E95">
            <v>9.1800000000000007E-2</v>
          </cell>
          <cell r="F95">
            <v>0.10879999999999999</v>
          </cell>
          <cell r="G95">
            <v>0.1115</v>
          </cell>
          <cell r="H95" t="str">
            <v>INEXISTENTE</v>
          </cell>
          <cell r="I95" t="str">
            <v>INEXISTENTE</v>
          </cell>
          <cell r="J95" t="str">
            <v>INEXISTENTE</v>
          </cell>
          <cell r="K95" t="str">
            <v>INEXISTENTE</v>
          </cell>
          <cell r="L95" t="str">
            <v>INEXISTENTE</v>
          </cell>
          <cell r="M95" t="str">
            <v>INEXISTENTE</v>
          </cell>
          <cell r="N95" t="str">
            <v>INEXISTENTE</v>
          </cell>
          <cell r="O95">
            <v>0.112</v>
          </cell>
          <cell r="P95" t="str">
            <v>INEXISTENTE</v>
          </cell>
          <cell r="Q95">
            <v>9.7260000000000013E-2</v>
          </cell>
          <cell r="R95">
            <v>9.1800999999999994E-2</v>
          </cell>
          <cell r="S95">
            <v>0.11015</v>
          </cell>
          <cell r="T95" t="str">
            <v>INEXISTENTE</v>
          </cell>
          <cell r="U95" t="str">
            <v>INEXISTENTE</v>
          </cell>
          <cell r="V95" t="str">
            <v>INEXISTENTE</v>
          </cell>
          <cell r="W95" t="str">
            <v>INEXISTENTE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A96">
            <v>32082</v>
          </cell>
          <cell r="B96" t="str">
            <v>INEXISTENTE</v>
          </cell>
          <cell r="C96">
            <v>0.12839820488478471</v>
          </cell>
          <cell r="D96" t="str">
            <v>INEXISTENTE</v>
          </cell>
          <cell r="E96">
            <v>0.12839999999999999</v>
          </cell>
          <cell r="F96">
            <v>0.14929999999999999</v>
          </cell>
          <cell r="G96">
            <v>0.14460000000000001</v>
          </cell>
          <cell r="H96" t="str">
            <v>INEXISTENTE</v>
          </cell>
          <cell r="I96" t="str">
            <v>INEXISTENTE</v>
          </cell>
          <cell r="J96" t="str">
            <v>INEXISTENTE</v>
          </cell>
          <cell r="K96" t="str">
            <v>INEXISTENTE</v>
          </cell>
          <cell r="L96" t="str">
            <v>INEXISTENTE</v>
          </cell>
          <cell r="M96" t="str">
            <v>INEXISTENTE</v>
          </cell>
          <cell r="N96" t="str">
            <v>INEXISTENTE</v>
          </cell>
          <cell r="O96">
            <v>0.14499999999999999</v>
          </cell>
          <cell r="P96" t="str">
            <v>INEXISTENTE</v>
          </cell>
          <cell r="Q96">
            <v>0.134049</v>
          </cell>
          <cell r="R96">
            <v>0.12840699999999999</v>
          </cell>
          <cell r="S96">
            <v>0.14695</v>
          </cell>
          <cell r="T96" t="str">
            <v>INEXISTENTE</v>
          </cell>
          <cell r="U96" t="str">
            <v>INEXISTENTE</v>
          </cell>
          <cell r="V96" t="str">
            <v>INEXISTENTE</v>
          </cell>
          <cell r="W96" t="str">
            <v>INEXISTENTE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A97">
            <v>32112</v>
          </cell>
          <cell r="B97" t="str">
            <v>INEXISTENTE</v>
          </cell>
          <cell r="C97">
            <v>0.14139849710319519</v>
          </cell>
          <cell r="D97" t="str">
            <v>INEXISTENTE</v>
          </cell>
          <cell r="E97">
            <v>0.1414</v>
          </cell>
          <cell r="F97">
            <v>0.13969999999999999</v>
          </cell>
          <cell r="G97">
            <v>0.15890000000000001</v>
          </cell>
          <cell r="H97" t="str">
            <v>INEXISTENTE</v>
          </cell>
          <cell r="I97" t="str">
            <v>INEXISTENTE</v>
          </cell>
          <cell r="J97" t="str">
            <v>INEXISTENTE</v>
          </cell>
          <cell r="K97" t="str">
            <v>INEXISTENTE</v>
          </cell>
          <cell r="L97" t="str">
            <v>INEXISTENTE</v>
          </cell>
          <cell r="M97" t="str">
            <v>INEXISTENTE</v>
          </cell>
          <cell r="N97" t="str">
            <v>INEXISTENTE</v>
          </cell>
          <cell r="O97">
            <v>0.159</v>
          </cell>
          <cell r="P97" t="str">
            <v>INEXISTENTE</v>
          </cell>
          <cell r="Q97">
            <v>0.14710300000000001</v>
          </cell>
          <cell r="R97">
            <v>0.14139599999999999</v>
          </cell>
          <cell r="S97">
            <v>0.14929999999999999</v>
          </cell>
          <cell r="T97" t="str">
            <v>INEXISTENTE</v>
          </cell>
          <cell r="U97" t="str">
            <v>INEXISTENTE</v>
          </cell>
          <cell r="V97" t="str">
            <v>INEXISTENTE</v>
          </cell>
          <cell r="W97" t="str">
            <v>INEXISTENTE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>
            <v>32143</v>
          </cell>
          <cell r="B98" t="str">
            <v>INEXISTENTE</v>
          </cell>
          <cell r="C98">
            <v>0.16510872114450348</v>
          </cell>
          <cell r="D98" t="str">
            <v>INEXISTENTE</v>
          </cell>
          <cell r="E98">
            <v>0.1651</v>
          </cell>
          <cell r="F98">
            <v>0.18970000000000001</v>
          </cell>
          <cell r="G98">
            <v>0.19140000000000001</v>
          </cell>
          <cell r="H98" t="str">
            <v>INEXISTENTE</v>
          </cell>
          <cell r="I98" t="str">
            <v>INEXISTENTE</v>
          </cell>
          <cell r="J98" t="str">
            <v>INEXISTENTE</v>
          </cell>
          <cell r="K98" t="str">
            <v>INEXISTENTE</v>
          </cell>
          <cell r="L98" t="str">
            <v>INEXISTENTE</v>
          </cell>
          <cell r="M98" t="str">
            <v>INEXISTENTE</v>
          </cell>
          <cell r="N98" t="str">
            <v>INEXISTENTE</v>
          </cell>
          <cell r="O98">
            <v>0.191</v>
          </cell>
          <cell r="P98" t="str">
            <v>INEXISTENTE</v>
          </cell>
          <cell r="Q98">
            <v>0.170929</v>
          </cell>
          <cell r="R98">
            <v>0.165103</v>
          </cell>
          <cell r="S98">
            <v>0.19055</v>
          </cell>
          <cell r="T98" t="str">
            <v>INEXISTENTE</v>
          </cell>
          <cell r="U98" t="str">
            <v>INEXISTENTE</v>
          </cell>
          <cell r="V98" t="str">
            <v>INEXISTENTE</v>
          </cell>
          <cell r="W98" t="str">
            <v>INEXISTENTE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A99">
            <v>32174</v>
          </cell>
          <cell r="B99" t="str">
            <v>INEXISTENTE</v>
          </cell>
          <cell r="C99">
            <v>0.17961179007907968</v>
          </cell>
          <cell r="D99" t="str">
            <v>INEXISTENTE</v>
          </cell>
          <cell r="E99">
            <v>0.17960000000000001</v>
          </cell>
          <cell r="F99">
            <v>0.15809999999999999</v>
          </cell>
          <cell r="G99">
            <v>0.17649999999999999</v>
          </cell>
          <cell r="H99" t="str">
            <v>INEXISTENTE</v>
          </cell>
          <cell r="I99" t="str">
            <v>INEXISTENTE</v>
          </cell>
          <cell r="J99" t="str">
            <v>INEXISTENTE</v>
          </cell>
          <cell r="K99" t="str">
            <v>INEXISTENTE</v>
          </cell>
          <cell r="L99" t="str">
            <v>INEXISTENTE</v>
          </cell>
          <cell r="M99" t="str">
            <v>INEXISTENTE</v>
          </cell>
          <cell r="N99" t="str">
            <v>INEXISTENTE</v>
          </cell>
          <cell r="O99">
            <v>0.17599999999999999</v>
          </cell>
          <cell r="P99" t="str">
            <v>INEXISTENTE</v>
          </cell>
          <cell r="Q99">
            <v>0.185503</v>
          </cell>
          <cell r="R99">
            <v>0.17960499999999999</v>
          </cell>
          <cell r="S99">
            <v>0.1673</v>
          </cell>
          <cell r="T99" t="str">
            <v>INEXISTENTE</v>
          </cell>
          <cell r="U99" t="str">
            <v>INEXISTENTE</v>
          </cell>
          <cell r="V99" t="str">
            <v>INEXISTENTE</v>
          </cell>
          <cell r="W99" t="str">
            <v>INEXISTENTE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A100">
            <v>32203</v>
          </cell>
          <cell r="B100" t="str">
            <v>INEXISTENTE</v>
          </cell>
          <cell r="C100">
            <v>0.16010092391701813</v>
          </cell>
          <cell r="D100" t="str">
            <v>INEXISTENTE</v>
          </cell>
          <cell r="E100">
            <v>0.16009999999999999</v>
          </cell>
          <cell r="F100">
            <v>0.18090000000000001</v>
          </cell>
          <cell r="G100">
            <v>0.18160000000000001</v>
          </cell>
          <cell r="H100" t="str">
            <v>INEXISTENTE</v>
          </cell>
          <cell r="I100" t="str">
            <v>INEXISTENTE</v>
          </cell>
          <cell r="J100" t="str">
            <v>INEXISTENTE</v>
          </cell>
          <cell r="K100" t="str">
            <v>INEXISTENTE</v>
          </cell>
          <cell r="L100" t="str">
            <v>INEXISTENTE</v>
          </cell>
          <cell r="M100" t="str">
            <v>INEXISTENTE</v>
          </cell>
          <cell r="N100" t="str">
            <v>INEXISTENTE</v>
          </cell>
          <cell r="O100">
            <v>0.182</v>
          </cell>
          <cell r="P100" t="str">
            <v>INEXISTENTE</v>
          </cell>
          <cell r="Q100">
            <v>0.16589899999999999</v>
          </cell>
          <cell r="R100">
            <v>0.16009899999999999</v>
          </cell>
          <cell r="S100">
            <v>0.18125000000000002</v>
          </cell>
          <cell r="T100" t="str">
            <v>INEXISTENTE</v>
          </cell>
          <cell r="U100" t="str">
            <v>INEXISTENTE</v>
          </cell>
          <cell r="V100" t="str">
            <v>INEXISTENTE</v>
          </cell>
          <cell r="W100" t="str">
            <v>INEXISTENTE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A101">
            <v>32234</v>
          </cell>
          <cell r="B101" t="str">
            <v>INEXISTENTE</v>
          </cell>
          <cell r="C101">
            <v>0.19279868035344672</v>
          </cell>
          <cell r="D101" t="str">
            <v>INEXISTENTE</v>
          </cell>
          <cell r="E101">
            <v>0.1928</v>
          </cell>
          <cell r="F101">
            <v>0.18329999999999999</v>
          </cell>
          <cell r="G101">
            <v>0.20329999999999998</v>
          </cell>
          <cell r="H101" t="str">
            <v>INEXISTENTE</v>
          </cell>
          <cell r="I101" t="str">
            <v>INEXISTENTE</v>
          </cell>
          <cell r="J101" t="str">
            <v>INEXISTENTE</v>
          </cell>
          <cell r="K101" t="str">
            <v>INEXISTENTE</v>
          </cell>
          <cell r="L101" t="str">
            <v>INEXISTENTE</v>
          </cell>
          <cell r="M101" t="str">
            <v>INEXISTENTE</v>
          </cell>
          <cell r="N101" t="str">
            <v>INEXISTENTE</v>
          </cell>
          <cell r="O101">
            <v>0.20300000000000001</v>
          </cell>
          <cell r="P101">
            <v>0</v>
          </cell>
          <cell r="Q101">
            <v>0.19876100000000002</v>
          </cell>
          <cell r="R101">
            <v>0.192797</v>
          </cell>
          <cell r="S101">
            <v>0.19329999999999997</v>
          </cell>
          <cell r="T101" t="str">
            <v>INEXISTENTE</v>
          </cell>
          <cell r="U101" t="str">
            <v>INEXISTENTE</v>
          </cell>
          <cell r="V101" t="str">
            <v>INEXISTENTE</v>
          </cell>
          <cell r="W101" t="str">
            <v>INEXISTENTE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A102">
            <v>32264</v>
          </cell>
          <cell r="B102" t="str">
            <v>INEXISTENTE</v>
          </cell>
          <cell r="C102">
            <v>0.17779911386718572</v>
          </cell>
          <cell r="D102" t="str">
            <v>INEXISTENTE</v>
          </cell>
          <cell r="E102">
            <v>0.17780000000000001</v>
          </cell>
          <cell r="F102">
            <v>0.18240000000000001</v>
          </cell>
          <cell r="G102">
            <v>0.19510000000000002</v>
          </cell>
          <cell r="H102" t="str">
            <v>INEXISTENTE</v>
          </cell>
          <cell r="I102" t="str">
            <v>INEXISTENTE</v>
          </cell>
          <cell r="J102" t="str">
            <v>INEXISTENTE</v>
          </cell>
          <cell r="K102" t="str">
            <v>INEXISTENTE</v>
          </cell>
          <cell r="L102" t="str">
            <v>INEXISTENTE</v>
          </cell>
          <cell r="M102" t="str">
            <v>INEXISTENTE</v>
          </cell>
          <cell r="N102" t="str">
            <v>INEXISTENTE</v>
          </cell>
          <cell r="O102">
            <v>0.19500000000000001</v>
          </cell>
          <cell r="P102">
            <v>0</v>
          </cell>
          <cell r="Q102">
            <v>0.18368999999999999</v>
          </cell>
          <cell r="R102">
            <v>0.17780099999999999</v>
          </cell>
          <cell r="S102">
            <v>0.18875000000000003</v>
          </cell>
          <cell r="T102" t="str">
            <v>INEXISTENTE</v>
          </cell>
          <cell r="U102" t="str">
            <v>INEXISTENTE</v>
          </cell>
          <cell r="V102" t="str">
            <v>INEXISTENTE</v>
          </cell>
          <cell r="W102" t="str">
            <v>INEXISTENTE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A103">
            <v>32295</v>
          </cell>
          <cell r="B103" t="str">
            <v>INEXISTENTE</v>
          </cell>
          <cell r="C103">
            <v>0.19530034701447896</v>
          </cell>
          <cell r="D103" t="str">
            <v>INEXISTENTE</v>
          </cell>
          <cell r="E103">
            <v>0.1953</v>
          </cell>
          <cell r="F103">
            <v>0.2228</v>
          </cell>
          <cell r="G103">
            <v>0.20829999999999999</v>
          </cell>
          <cell r="H103" t="str">
            <v>INEXISTENTE</v>
          </cell>
          <cell r="I103" t="str">
            <v>INEXISTENTE</v>
          </cell>
          <cell r="J103" t="str">
            <v>INEXISTENTE</v>
          </cell>
          <cell r="K103" t="str">
            <v>INEXISTENTE</v>
          </cell>
          <cell r="L103" t="str">
            <v>INEXISTENTE</v>
          </cell>
          <cell r="M103" t="str">
            <v>INEXISTENTE</v>
          </cell>
          <cell r="N103" t="str">
            <v>INEXISTENTE</v>
          </cell>
          <cell r="O103">
            <v>0.20799999999999999</v>
          </cell>
          <cell r="P103">
            <v>0</v>
          </cell>
          <cell r="Q103">
            <v>0.20127300000000001</v>
          </cell>
          <cell r="R103">
            <v>0.195297</v>
          </cell>
          <cell r="S103">
            <v>0.21554999999999999</v>
          </cell>
          <cell r="T103" t="str">
            <v>INEXISTENTE</v>
          </cell>
          <cell r="U103" t="str">
            <v>INEXISTENTE</v>
          </cell>
          <cell r="V103" t="str">
            <v>INEXISTENTE</v>
          </cell>
          <cell r="W103" t="str">
            <v>INEXISTENTE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A104">
            <v>32325</v>
          </cell>
          <cell r="B104" t="str">
            <v>INEXISTENTE</v>
          </cell>
          <cell r="C104">
            <v>0.24039893384055167</v>
          </cell>
          <cell r="D104" t="str">
            <v>INEXISTENTE</v>
          </cell>
          <cell r="E104">
            <v>0.2404</v>
          </cell>
          <cell r="F104">
            <v>0.23019999999999999</v>
          </cell>
          <cell r="G104">
            <v>0.21539999999999998</v>
          </cell>
          <cell r="H104" t="str">
            <v>INEXISTENTE</v>
          </cell>
          <cell r="I104" t="str">
            <v>INEXISTENTE</v>
          </cell>
          <cell r="J104" t="str">
            <v>INEXISTENTE</v>
          </cell>
          <cell r="K104" t="str">
            <v>INEXISTENTE</v>
          </cell>
          <cell r="L104" t="str">
            <v>INEXISTENTE</v>
          </cell>
          <cell r="M104" t="str">
            <v>INEXISTENTE</v>
          </cell>
          <cell r="N104" t="str">
            <v>INEXISTENTE</v>
          </cell>
          <cell r="O104">
            <v>0.215</v>
          </cell>
          <cell r="P104">
            <v>0</v>
          </cell>
          <cell r="Q104">
            <v>0.24660099999999999</v>
          </cell>
          <cell r="R104">
            <v>0.240399</v>
          </cell>
          <cell r="S104">
            <v>0.2228</v>
          </cell>
          <cell r="T104" t="str">
            <v>INEXISTENTE</v>
          </cell>
          <cell r="U104" t="str">
            <v>INEXISTENTE</v>
          </cell>
          <cell r="V104" t="str">
            <v>INEXISTENTE</v>
          </cell>
          <cell r="W104" t="str">
            <v>INEXISTENTE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A105">
            <v>32356</v>
          </cell>
          <cell r="B105" t="str">
            <v>INEXISTENTE</v>
          </cell>
          <cell r="C105">
            <v>0.20659981437391539</v>
          </cell>
          <cell r="D105" t="str">
            <v>INEXISTENTE</v>
          </cell>
          <cell r="E105">
            <v>0.20660000000000001</v>
          </cell>
          <cell r="F105">
            <v>0.20630000000000001</v>
          </cell>
          <cell r="G105">
            <v>0.22889999999999999</v>
          </cell>
          <cell r="H105" t="str">
            <v>INEXISTENTE</v>
          </cell>
          <cell r="I105" t="str">
            <v>INEXISTENTE</v>
          </cell>
          <cell r="J105" t="str">
            <v>INEXISTENTE</v>
          </cell>
          <cell r="K105" t="str">
            <v>INEXISTENTE</v>
          </cell>
          <cell r="L105" t="str">
            <v>INEXISTENTE</v>
          </cell>
          <cell r="M105" t="str">
            <v>INEXISTENTE</v>
          </cell>
          <cell r="N105" t="str">
            <v>INEXISTENTE</v>
          </cell>
          <cell r="O105">
            <v>0.22900000000000001</v>
          </cell>
          <cell r="P105">
            <v>0</v>
          </cell>
          <cell r="Q105">
            <v>0.21263300000000002</v>
          </cell>
          <cell r="R105">
            <v>0.20660000000000012</v>
          </cell>
          <cell r="S105">
            <v>0.21760000000000002</v>
          </cell>
          <cell r="T105" t="str">
            <v>INEXISTENTE</v>
          </cell>
          <cell r="U105" t="str">
            <v>INEXISTENTE</v>
          </cell>
          <cell r="V105" t="str">
            <v>INEXISTENTE</v>
          </cell>
          <cell r="W105" t="str">
            <v>INEXISTENTE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A106">
            <v>32387</v>
          </cell>
          <cell r="B106" t="str">
            <v>INEXISTENTE</v>
          </cell>
          <cell r="C106">
            <v>0.24009849251272963</v>
          </cell>
          <cell r="D106" t="str">
            <v>INEXISTENTE</v>
          </cell>
          <cell r="E106">
            <v>0.24010000000000001</v>
          </cell>
          <cell r="F106">
            <v>0.26929999999999998</v>
          </cell>
          <cell r="G106">
            <v>0.2576</v>
          </cell>
          <cell r="H106" t="str">
            <v>INEXISTENTE</v>
          </cell>
          <cell r="I106" t="str">
            <v>INEXISTENTE</v>
          </cell>
          <cell r="J106" t="str">
            <v>INEXISTENTE</v>
          </cell>
          <cell r="K106" t="str">
            <v>INEXISTENTE</v>
          </cell>
          <cell r="L106" t="str">
            <v>INEXISTENTE</v>
          </cell>
          <cell r="M106" t="str">
            <v>INEXISTENTE</v>
          </cell>
          <cell r="N106" t="str">
            <v>INEXISTENTE</v>
          </cell>
          <cell r="O106">
            <v>0.25800000000000001</v>
          </cell>
          <cell r="P106">
            <v>0</v>
          </cell>
          <cell r="Q106">
            <v>0.24629699999999999</v>
          </cell>
          <cell r="R106">
            <v>0.240097</v>
          </cell>
          <cell r="S106">
            <v>0.26344999999999996</v>
          </cell>
          <cell r="T106" t="str">
            <v>INEXISTENTE</v>
          </cell>
          <cell r="U106" t="str">
            <v>INEXISTENTE</v>
          </cell>
          <cell r="V106" t="str">
            <v>INEXISTENTE</v>
          </cell>
          <cell r="W106" t="str">
            <v>INEXISTENTE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A107">
            <v>32417</v>
          </cell>
          <cell r="B107" t="str">
            <v>INEXISTENTE</v>
          </cell>
          <cell r="C107">
            <v>0.27249957018463533</v>
          </cell>
          <cell r="D107" t="str">
            <v>INEXISTENTE</v>
          </cell>
          <cell r="E107">
            <v>0.27250000000000002</v>
          </cell>
          <cell r="F107">
            <v>0.26690000000000003</v>
          </cell>
          <cell r="G107">
            <v>0.27579999999999999</v>
          </cell>
          <cell r="H107" t="str">
            <v>INEXISTENTE</v>
          </cell>
          <cell r="I107" t="str">
            <v>INEXISTENTE</v>
          </cell>
          <cell r="J107" t="str">
            <v>INEXISTENTE</v>
          </cell>
          <cell r="K107" t="str">
            <v>INEXISTENTE</v>
          </cell>
          <cell r="L107" t="str">
            <v>INEXISTENTE</v>
          </cell>
          <cell r="M107" t="str">
            <v>INEXISTENTE</v>
          </cell>
          <cell r="N107" t="str">
            <v>INEXISTENTE</v>
          </cell>
          <cell r="O107">
            <v>0.27600000000000002</v>
          </cell>
          <cell r="P107">
            <v>0</v>
          </cell>
          <cell r="Q107">
            <v>0.278862</v>
          </cell>
          <cell r="R107">
            <v>0.27250000000000002</v>
          </cell>
          <cell r="S107">
            <v>0.27134999999999998</v>
          </cell>
          <cell r="T107" t="str">
            <v>INEXISTENTE</v>
          </cell>
          <cell r="U107" t="str">
            <v>INEXISTENTE</v>
          </cell>
          <cell r="V107" t="str">
            <v>INEXISTENTE</v>
          </cell>
          <cell r="W107" t="str">
            <v>INEXISTENTE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32448</v>
          </cell>
          <cell r="B108" t="str">
            <v>INEXISTENTE</v>
          </cell>
          <cell r="C108">
            <v>0.2692007110442336</v>
          </cell>
          <cell r="D108" t="str">
            <v>INEXISTENTE</v>
          </cell>
          <cell r="E108">
            <v>0.26919999999999999</v>
          </cell>
          <cell r="F108">
            <v>0.28149999999999997</v>
          </cell>
          <cell r="G108">
            <v>0.2797</v>
          </cell>
          <cell r="H108" t="str">
            <v>INEXISTENTE</v>
          </cell>
          <cell r="I108" t="str">
            <v>INEXISTENTE</v>
          </cell>
          <cell r="J108" t="str">
            <v>INEXISTENTE</v>
          </cell>
          <cell r="K108" t="str">
            <v>INEXISTENTE</v>
          </cell>
          <cell r="L108" t="str">
            <v>INEXISTENTE</v>
          </cell>
          <cell r="M108" t="str">
            <v>INEXISTENTE</v>
          </cell>
          <cell r="N108" t="str">
            <v>INEXISTENTE</v>
          </cell>
          <cell r="O108">
            <v>0.28000000000000003</v>
          </cell>
          <cell r="P108">
            <v>0</v>
          </cell>
          <cell r="Q108">
            <v>0.27554499999999998</v>
          </cell>
          <cell r="R108">
            <v>0.26919900000000002</v>
          </cell>
          <cell r="S108">
            <v>0.28059999999999996</v>
          </cell>
          <cell r="T108" t="str">
            <v>INEXISTENTE</v>
          </cell>
          <cell r="U108" t="str">
            <v>INEXISTENTE</v>
          </cell>
          <cell r="V108" t="str">
            <v>INEXISTENTE</v>
          </cell>
          <cell r="W108" t="str">
            <v>INEXISTENTE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A109">
            <v>32478</v>
          </cell>
          <cell r="B109" t="str">
            <v>INEXISTENTE</v>
          </cell>
          <cell r="C109">
            <v>0.28790057797194235</v>
          </cell>
          <cell r="D109" t="str">
            <v>INEXISTENTE</v>
          </cell>
          <cell r="E109">
            <v>0.28789999999999999</v>
          </cell>
          <cell r="F109">
            <v>0.2843</v>
          </cell>
          <cell r="G109">
            <v>0.28889999999999999</v>
          </cell>
          <cell r="H109" t="str">
            <v>INEXISTENTE</v>
          </cell>
          <cell r="I109" t="str">
            <v>INEXISTENTE</v>
          </cell>
          <cell r="J109" t="str">
            <v>INEXISTENTE</v>
          </cell>
          <cell r="K109" t="str">
            <v>INEXISTENTE</v>
          </cell>
          <cell r="L109" t="str">
            <v>INEXISTENTE</v>
          </cell>
          <cell r="M109" t="str">
            <v>INEXISTENTE</v>
          </cell>
          <cell r="N109" t="str">
            <v>INEXISTENTE</v>
          </cell>
          <cell r="O109">
            <v>0.28899999999999998</v>
          </cell>
          <cell r="P109">
            <v>0</v>
          </cell>
          <cell r="Q109">
            <v>0.29433999999999999</v>
          </cell>
          <cell r="R109">
            <v>0.28789999999999999</v>
          </cell>
          <cell r="S109">
            <v>0.28659999999999997</v>
          </cell>
          <cell r="T109" t="str">
            <v>INEXISTENTE</v>
          </cell>
          <cell r="U109" t="str">
            <v>INEXISTENTE</v>
          </cell>
          <cell r="V109" t="str">
            <v>INEXISTENTE</v>
          </cell>
          <cell r="W109" t="str">
            <v>INEXISTENTE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A110">
            <v>32509</v>
          </cell>
          <cell r="B110" t="str">
            <v>INEXISTENTE</v>
          </cell>
          <cell r="C110" t="str">
            <v>INEXISTENTE</v>
          </cell>
          <cell r="D110">
            <v>0</v>
          </cell>
          <cell r="E110">
            <v>0.42720000000000002</v>
          </cell>
          <cell r="F110">
            <v>0.3548</v>
          </cell>
          <cell r="G110">
            <v>0.36560000000000004</v>
          </cell>
          <cell r="H110" t="str">
            <v>INEXISTENTE</v>
          </cell>
          <cell r="I110" t="str">
            <v>INEXISTENTE</v>
          </cell>
          <cell r="J110" t="str">
            <v>INEXISTENTE</v>
          </cell>
          <cell r="K110" t="str">
            <v>INEXISTENTE</v>
          </cell>
          <cell r="L110" t="str">
            <v>INEXISTENTE</v>
          </cell>
          <cell r="M110" t="str">
            <v>INEXISTENTE</v>
          </cell>
          <cell r="N110" t="str">
            <v>INEXISTENTE</v>
          </cell>
          <cell r="O110">
            <v>0.36599999999999999</v>
          </cell>
          <cell r="P110">
            <v>0.31109999999999999</v>
          </cell>
          <cell r="Q110">
            <v>0.229709</v>
          </cell>
          <cell r="R110">
            <v>0.22359100000000001</v>
          </cell>
          <cell r="S110">
            <v>0.36020000000000002</v>
          </cell>
          <cell r="T110" t="str">
            <v>INEXISTENTE</v>
          </cell>
          <cell r="U110" t="str">
            <v>INEXISTENTE</v>
          </cell>
          <cell r="V110" t="str">
            <v>INEXISTENTE</v>
          </cell>
          <cell r="W110" t="str">
            <v>INEXISTENTE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32540</v>
          </cell>
          <cell r="B111" t="str">
            <v>INEXISTENTE</v>
          </cell>
          <cell r="C111" t="str">
            <v>INEXISTENTE</v>
          </cell>
          <cell r="D111">
            <v>3.6000000000000032E-2</v>
          </cell>
          <cell r="E111">
            <v>0.1014</v>
          </cell>
          <cell r="F111">
            <v>0.16350000000000001</v>
          </cell>
          <cell r="G111">
            <v>0.11800000000000001</v>
          </cell>
          <cell r="H111" t="str">
            <v>INEXISTENTE</v>
          </cell>
          <cell r="I111" t="str">
            <v>INEXISTENTE</v>
          </cell>
          <cell r="J111" t="str">
            <v>INEXISTENTE</v>
          </cell>
          <cell r="K111" t="str">
            <v>INEXISTENTE</v>
          </cell>
          <cell r="L111" t="str">
            <v>INEXISTENTE</v>
          </cell>
          <cell r="M111" t="str">
            <v>INEXISTENTE</v>
          </cell>
          <cell r="N111" t="str">
            <v>INEXISTENTE</v>
          </cell>
          <cell r="O111">
            <v>0.11799999999999999</v>
          </cell>
          <cell r="P111">
            <v>0.1401</v>
          </cell>
          <cell r="Q111">
            <v>0.18945699999999999</v>
          </cell>
          <cell r="R111">
            <v>0.18353900000000001</v>
          </cell>
          <cell r="S111">
            <v>0.14075000000000001</v>
          </cell>
          <cell r="T111" t="str">
            <v>INEXISTENTE</v>
          </cell>
          <cell r="U111" t="str">
            <v>INEXISTENTE</v>
          </cell>
          <cell r="V111" t="str">
            <v>INEXISTENTE</v>
          </cell>
          <cell r="W111" t="str">
            <v>INEXISTENTE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A112">
            <v>32568</v>
          </cell>
          <cell r="B112" t="str">
            <v>INEXISTENTE</v>
          </cell>
          <cell r="C112" t="str">
            <v>INEXISTENTE</v>
          </cell>
          <cell r="D112">
            <v>6.0907335907335769E-2</v>
          </cell>
          <cell r="E112">
            <v>6.0900000000000003E-2</v>
          </cell>
          <cell r="F112">
            <v>5.8999999999999997E-2</v>
          </cell>
          <cell r="G112">
            <v>4.2300000000000004E-2</v>
          </cell>
          <cell r="H112" t="str">
            <v>INEXISTENTE</v>
          </cell>
          <cell r="I112" t="str">
            <v>INEXISTENTE</v>
          </cell>
          <cell r="J112" t="str">
            <v>INEXISTENTE</v>
          </cell>
          <cell r="K112" t="str">
            <v>INEXISTENTE</v>
          </cell>
          <cell r="L112" t="str">
            <v>INEXISTENTE</v>
          </cell>
          <cell r="M112" t="str">
            <v>INEXISTENTE</v>
          </cell>
          <cell r="N112" t="str">
            <v>INEXISTENTE</v>
          </cell>
          <cell r="O112">
            <v>4.2000000000000003E-2</v>
          </cell>
          <cell r="P112">
            <v>6.4600000000000005E-2</v>
          </cell>
          <cell r="Q112">
            <v>0.20414000000000002</v>
          </cell>
          <cell r="R112">
            <v>0.19814899999999999</v>
          </cell>
          <cell r="S112">
            <v>5.0650000000000001E-2</v>
          </cell>
          <cell r="T112" t="str">
            <v>INEXISTENTE</v>
          </cell>
          <cell r="U112" t="str">
            <v>INEXISTENTE</v>
          </cell>
          <cell r="V112" t="str">
            <v>INEXISTENTE</v>
          </cell>
          <cell r="W112" t="str">
            <v>INEXISTENTE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>
            <v>32599</v>
          </cell>
          <cell r="B113" t="str">
            <v>INEXISTENTE</v>
          </cell>
          <cell r="C113" t="str">
            <v>INEXISTENTE</v>
          </cell>
          <cell r="D113">
            <v>7.3059776180511182E-2</v>
          </cell>
          <cell r="E113">
            <v>7.3099999999999998E-2</v>
          </cell>
          <cell r="F113">
            <v>8.0600000000000005E-2</v>
          </cell>
          <cell r="G113">
            <v>5.1699999999999996E-2</v>
          </cell>
          <cell r="H113" t="str">
            <v>INEXISTENTE</v>
          </cell>
          <cell r="I113" t="str">
            <v>INEXISTENTE</v>
          </cell>
          <cell r="J113" t="str">
            <v>INEXISTENTE</v>
          </cell>
          <cell r="K113" t="str">
            <v>INEXISTENTE</v>
          </cell>
          <cell r="L113" t="str">
            <v>INEXISTENTE</v>
          </cell>
          <cell r="M113" t="str">
            <v>INEXISTENTE</v>
          </cell>
          <cell r="N113" t="str">
            <v>INEXISTENTE</v>
          </cell>
          <cell r="O113">
            <v>5.1999999999999998E-2</v>
          </cell>
          <cell r="P113">
            <v>0.1002</v>
          </cell>
          <cell r="Q113">
            <v>0.11518200000000001</v>
          </cell>
          <cell r="R113">
            <v>0.109634</v>
          </cell>
          <cell r="S113">
            <v>6.615E-2</v>
          </cell>
          <cell r="T113" t="str">
            <v>INEXISTENTE</v>
          </cell>
          <cell r="U113" t="str">
            <v>INEXISTENTE</v>
          </cell>
          <cell r="V113" t="str">
            <v>INEXISTENTE</v>
          </cell>
          <cell r="W113" t="str">
            <v>INEXISTENTE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>
            <v>32629</v>
          </cell>
          <cell r="B114" t="str">
            <v>INEXISTENTE</v>
          </cell>
          <cell r="C114" t="str">
            <v>INEXISTENTE</v>
          </cell>
          <cell r="D114">
            <v>9.937256231982361E-2</v>
          </cell>
          <cell r="E114">
            <v>9.9400000000000002E-2</v>
          </cell>
          <cell r="F114">
            <v>0.16669999999999999</v>
          </cell>
          <cell r="G114">
            <v>0.12759999999999999</v>
          </cell>
          <cell r="H114" t="str">
            <v>INEXISTENTE</v>
          </cell>
          <cell r="I114" t="str">
            <v>INEXISTENTE</v>
          </cell>
          <cell r="J114" t="str">
            <v>INEXISTENTE</v>
          </cell>
          <cell r="K114" t="str">
            <v>INEXISTENTE</v>
          </cell>
          <cell r="L114" t="str">
            <v>INEXISTENTE</v>
          </cell>
          <cell r="M114" t="str">
            <v>INEXISTENTE</v>
          </cell>
          <cell r="N114" t="str">
            <v>INEXISTENTE</v>
          </cell>
          <cell r="O114">
            <v>0.128</v>
          </cell>
          <cell r="P114">
            <v>0.16589999999999999</v>
          </cell>
          <cell r="Q114">
            <v>0.10489699999999999</v>
          </cell>
          <cell r="R114">
            <v>9.9400000000000002E-2</v>
          </cell>
          <cell r="S114">
            <v>0.14715</v>
          </cell>
          <cell r="T114" t="str">
            <v>INEXISTENTE</v>
          </cell>
          <cell r="U114" t="str">
            <v>INEXISTENTE</v>
          </cell>
          <cell r="V114" t="str">
            <v>INEXISTENTE</v>
          </cell>
          <cell r="W114" t="str">
            <v>INEXISTENTE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>
            <v>32660</v>
          </cell>
          <cell r="B115" t="str">
            <v>INEXISTENTE</v>
          </cell>
          <cell r="C115" t="str">
            <v>INEXISTENTE</v>
          </cell>
          <cell r="D115">
            <v>0.24826469227209635</v>
          </cell>
          <cell r="E115">
            <v>0.24829999999999999</v>
          </cell>
          <cell r="F115">
            <v>0.29399999999999998</v>
          </cell>
          <cell r="G115">
            <v>0.2676</v>
          </cell>
          <cell r="H115" t="str">
            <v>INEXISTENTE</v>
          </cell>
          <cell r="I115" t="str">
            <v>INEXISTENTE</v>
          </cell>
          <cell r="J115" t="str">
            <v>INEXISTENTE</v>
          </cell>
          <cell r="K115" t="str">
            <v>INEXISTENTE</v>
          </cell>
          <cell r="L115">
            <v>0.1968</v>
          </cell>
          <cell r="M115" t="str">
            <v>INEXISTENTE</v>
          </cell>
          <cell r="N115" t="str">
            <v>INEXISTENTE</v>
          </cell>
          <cell r="O115">
            <v>0.26800000000000002</v>
          </cell>
          <cell r="P115">
            <v>0.25290000000000001</v>
          </cell>
          <cell r="Q115">
            <v>0.25454199999999999</v>
          </cell>
          <cell r="R115">
            <v>0.24829999999999999</v>
          </cell>
          <cell r="S115">
            <v>0.28079999999999999</v>
          </cell>
          <cell r="T115">
            <v>0.1968</v>
          </cell>
          <cell r="U115" t="str">
            <v>INEXISTENTE</v>
          </cell>
          <cell r="V115" t="str">
            <v>INEXISTENTE</v>
          </cell>
          <cell r="W115" t="str">
            <v>INEXISTENTE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>
            <v>32690</v>
          </cell>
          <cell r="B116" t="str">
            <v>INEXISTENTE</v>
          </cell>
          <cell r="C116" t="str">
            <v>INEXISTENTE</v>
          </cell>
          <cell r="D116">
            <v>0.28773555761507552</v>
          </cell>
          <cell r="E116">
            <v>0.28760000000000002</v>
          </cell>
          <cell r="F116">
            <v>0.27400000000000002</v>
          </cell>
          <cell r="G116">
            <v>0.37880000000000003</v>
          </cell>
          <cell r="H116" t="str">
            <v>INEXISTENTE</v>
          </cell>
          <cell r="I116" t="str">
            <v>INEXISTENTE</v>
          </cell>
          <cell r="J116" t="str">
            <v>INEXISTENTE</v>
          </cell>
          <cell r="K116" t="str">
            <v>INEXISTENTE</v>
          </cell>
          <cell r="L116">
            <v>0.35909999999999997</v>
          </cell>
          <cell r="M116" t="str">
            <v>INEXISTENTE</v>
          </cell>
          <cell r="N116" t="str">
            <v>INEXISTENTE</v>
          </cell>
          <cell r="O116">
            <v>0.379</v>
          </cell>
          <cell r="P116">
            <v>0.28059999999999996</v>
          </cell>
          <cell r="Q116">
            <v>0.29403800000000002</v>
          </cell>
          <cell r="R116">
            <v>0.28760000000000008</v>
          </cell>
          <cell r="S116">
            <v>0.32640000000000002</v>
          </cell>
          <cell r="T116">
            <v>0.35909999999999997</v>
          </cell>
          <cell r="U116" t="str">
            <v>INEXISTENTE</v>
          </cell>
          <cell r="V116" t="str">
            <v>INEXISTENTE</v>
          </cell>
          <cell r="W116" t="str">
            <v>INEXISTENTE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>
            <v>32721</v>
          </cell>
          <cell r="B117" t="str">
            <v>INEXISTENTE</v>
          </cell>
          <cell r="C117" t="str">
            <v>INEXISTENTE</v>
          </cell>
          <cell r="D117">
            <v>0.29339794645427508</v>
          </cell>
          <cell r="E117">
            <v>0.29339999999999999</v>
          </cell>
          <cell r="F117">
            <v>0.33179999999999998</v>
          </cell>
          <cell r="G117">
            <v>0.36479999999999996</v>
          </cell>
          <cell r="H117" t="str">
            <v>INEXISTENTE</v>
          </cell>
          <cell r="I117" t="str">
            <v>INEXISTENTE</v>
          </cell>
          <cell r="J117" t="str">
            <v>INEXISTENTE</v>
          </cell>
          <cell r="K117" t="str">
            <v>INEXISTENTE</v>
          </cell>
          <cell r="L117">
            <v>0.36909999999999998</v>
          </cell>
          <cell r="M117" t="str">
            <v>INEXISTENTE</v>
          </cell>
          <cell r="N117" t="str">
            <v>INEXISTENTE</v>
          </cell>
          <cell r="O117">
            <v>0.36499999999999999</v>
          </cell>
          <cell r="P117">
            <v>0.3095</v>
          </cell>
          <cell r="Q117">
            <v>0.29986699999999999</v>
          </cell>
          <cell r="R117">
            <v>0.29340000000000011</v>
          </cell>
          <cell r="S117">
            <v>0.34829999999999994</v>
          </cell>
          <cell r="T117">
            <v>0.36909999999999998</v>
          </cell>
          <cell r="U117" t="str">
            <v>INEXISTENTE</v>
          </cell>
          <cell r="V117" t="str">
            <v>INEXISTENTE</v>
          </cell>
          <cell r="W117" t="str">
            <v>INEXISTENTE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>
            <v>32752</v>
          </cell>
          <cell r="B118" t="str">
            <v>INEXISTENTE</v>
          </cell>
          <cell r="C118" t="str">
            <v>INEXISTENTE</v>
          </cell>
          <cell r="D118">
            <v>0.35946136439514786</v>
          </cell>
          <cell r="E118">
            <v>0.35949999999999999</v>
          </cell>
          <cell r="F118">
            <v>0.36349999999999999</v>
          </cell>
          <cell r="G118">
            <v>0.38919999999999999</v>
          </cell>
          <cell r="H118" t="str">
            <v>INEXISTENTE</v>
          </cell>
          <cell r="I118" t="str">
            <v>INEXISTENTE</v>
          </cell>
          <cell r="J118" t="str">
            <v>INEXISTENTE</v>
          </cell>
          <cell r="K118" t="str">
            <v>INEXISTENTE</v>
          </cell>
          <cell r="L118">
            <v>0.3992</v>
          </cell>
          <cell r="M118" t="str">
            <v>INEXISTENTE</v>
          </cell>
          <cell r="N118" t="str">
            <v>INEXISTENTE</v>
          </cell>
          <cell r="O118">
            <v>0.38900000000000001</v>
          </cell>
          <cell r="P118">
            <v>0.35830000000000001</v>
          </cell>
          <cell r="Q118">
            <v>0.36629800000000001</v>
          </cell>
          <cell r="R118">
            <v>0.35949999999999999</v>
          </cell>
          <cell r="S118">
            <v>0.37634999999999996</v>
          </cell>
          <cell r="T118">
            <v>0.3992</v>
          </cell>
          <cell r="U118" t="str">
            <v>INEXISTENTE</v>
          </cell>
          <cell r="V118" t="str">
            <v>INEXISTENTE</v>
          </cell>
          <cell r="W118" t="str">
            <v>INEXISTENTE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>
            <v>32782</v>
          </cell>
          <cell r="B119" t="str">
            <v>INEXISTENTE</v>
          </cell>
          <cell r="C119" t="str">
            <v>INEXISTENTE</v>
          </cell>
          <cell r="D119">
            <v>0.37621087674298037</v>
          </cell>
          <cell r="E119">
            <v>0.37619999999999998</v>
          </cell>
          <cell r="F119">
            <v>0.3876</v>
          </cell>
          <cell r="G119">
            <v>0.39700000000000002</v>
          </cell>
          <cell r="H119" t="str">
            <v>INEXISTENTE</v>
          </cell>
          <cell r="I119" t="str">
            <v>INEXISTENTE</v>
          </cell>
          <cell r="J119" t="str">
            <v>INEXISTENTE</v>
          </cell>
          <cell r="K119" t="str">
            <v>INEXISTENTE</v>
          </cell>
          <cell r="L119">
            <v>0.40639999999999998</v>
          </cell>
          <cell r="M119" t="str">
            <v>INEXISTENTE</v>
          </cell>
          <cell r="N119" t="str">
            <v>INEXISTENTE</v>
          </cell>
          <cell r="O119">
            <v>0.39700000000000002</v>
          </cell>
          <cell r="P119">
            <v>0.37290000000000001</v>
          </cell>
          <cell r="Q119">
            <v>0.383081</v>
          </cell>
          <cell r="R119">
            <v>0.37620000000000009</v>
          </cell>
          <cell r="S119">
            <v>0.39229999999999998</v>
          </cell>
          <cell r="T119">
            <v>0.40639999999999998</v>
          </cell>
          <cell r="U119" t="str">
            <v>INEXISTENTE</v>
          </cell>
          <cell r="V119" t="str">
            <v>INEXISTENTE</v>
          </cell>
          <cell r="W119" t="str">
            <v>INEXISTENTE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>
            <v>32813</v>
          </cell>
          <cell r="B120" t="str">
            <v>INEXISTENTE</v>
          </cell>
          <cell r="C120" t="str">
            <v>INEXISTENTE</v>
          </cell>
          <cell r="D120">
            <v>0.41420470317642843</v>
          </cell>
          <cell r="E120">
            <v>0.41420000000000001</v>
          </cell>
          <cell r="F120">
            <v>0.48470000000000002</v>
          </cell>
          <cell r="G120">
            <v>0.44270000000000004</v>
          </cell>
          <cell r="H120" t="str">
            <v>INEXISTENTE</v>
          </cell>
          <cell r="I120" t="str">
            <v>INEXISTENTE</v>
          </cell>
          <cell r="J120" t="str">
            <v>INEXISTENTE</v>
          </cell>
          <cell r="K120" t="str">
            <v>INEXISTENTE</v>
          </cell>
          <cell r="L120">
            <v>0.40479999999999999</v>
          </cell>
          <cell r="M120" t="str">
            <v>INEXISTENTE</v>
          </cell>
          <cell r="N120" t="str">
            <v>INEXISTENTE</v>
          </cell>
          <cell r="O120">
            <v>0.443</v>
          </cell>
          <cell r="P120">
            <v>0.42959999999999998</v>
          </cell>
          <cell r="Q120">
            <v>0.42129100000000003</v>
          </cell>
          <cell r="R120">
            <v>0.41420000000000001</v>
          </cell>
          <cell r="S120">
            <v>0.4637</v>
          </cell>
          <cell r="T120">
            <v>0.40479999999999999</v>
          </cell>
          <cell r="U120" t="str">
            <v>INEXISTENTE</v>
          </cell>
          <cell r="V120" t="str">
            <v>INEXISTENTE</v>
          </cell>
          <cell r="W120" t="str">
            <v>INEXISTENTE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32843</v>
          </cell>
          <cell r="B121" t="str">
            <v>INEXISTENTE</v>
          </cell>
          <cell r="C121" t="str">
            <v>INEXISTENTE</v>
          </cell>
          <cell r="D121">
            <v>0.53549997195894816</v>
          </cell>
          <cell r="E121">
            <v>0.53549999999999998</v>
          </cell>
          <cell r="F121">
            <v>0.51280000000000003</v>
          </cell>
          <cell r="G121">
            <v>0.49390000000000001</v>
          </cell>
          <cell r="H121" t="str">
            <v>INEXISTENTE</v>
          </cell>
          <cell r="I121" t="str">
            <v>INEXISTENTE</v>
          </cell>
          <cell r="J121" t="str">
            <v>INEXISTENTE</v>
          </cell>
          <cell r="K121" t="str">
            <v>INEXISTENTE</v>
          </cell>
          <cell r="L121">
            <v>0.4713</v>
          </cell>
          <cell r="M121" t="str">
            <v>INEXISTENTE</v>
          </cell>
          <cell r="N121" t="str">
            <v>INEXISTENTE</v>
          </cell>
          <cell r="O121">
            <v>0.49399999999999999</v>
          </cell>
          <cell r="P121">
            <v>0.51819999999999999</v>
          </cell>
          <cell r="Q121">
            <v>0.54317799999999994</v>
          </cell>
          <cell r="R121">
            <v>0.53549999999999998</v>
          </cell>
          <cell r="S121">
            <v>0.50334999999999996</v>
          </cell>
          <cell r="T121">
            <v>0.4713</v>
          </cell>
          <cell r="U121" t="str">
            <v>INEXISTENTE</v>
          </cell>
          <cell r="V121" t="str">
            <v>INEXISTENTE</v>
          </cell>
          <cell r="W121" t="str">
            <v>INEXISTENTE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>
            <v>32874</v>
          </cell>
          <cell r="B122" t="str">
            <v>INEXISTENTE</v>
          </cell>
          <cell r="C122" t="str">
            <v>INEXISTENTE</v>
          </cell>
          <cell r="D122">
            <v>0.5610949798206688</v>
          </cell>
          <cell r="E122">
            <v>0.56110000000000004</v>
          </cell>
          <cell r="F122">
            <v>0.68189999999999995</v>
          </cell>
          <cell r="G122">
            <v>0.71900000000000008</v>
          </cell>
          <cell r="H122" t="str">
            <v>INEXISTENTE</v>
          </cell>
          <cell r="I122" t="str">
            <v>INEXISTENTE</v>
          </cell>
          <cell r="J122" t="str">
            <v>INEXISTENTE</v>
          </cell>
          <cell r="K122" t="str">
            <v>INEXISTENTE</v>
          </cell>
          <cell r="L122">
            <v>0.61460000000000004</v>
          </cell>
          <cell r="M122" t="str">
            <v>INEXISTENTE</v>
          </cell>
          <cell r="N122" t="str">
            <v>INEXISTENTE</v>
          </cell>
          <cell r="O122">
            <v>0.71899999999999997</v>
          </cell>
          <cell r="P122">
            <v>0.74529999999999996</v>
          </cell>
          <cell r="Q122">
            <v>0.56890600000000002</v>
          </cell>
          <cell r="R122">
            <v>0.56110000000000004</v>
          </cell>
          <cell r="S122">
            <v>0.70045000000000002</v>
          </cell>
          <cell r="T122">
            <v>0.61460000000000004</v>
          </cell>
          <cell r="U122" t="str">
            <v>INEXISTENTE</v>
          </cell>
          <cell r="V122" t="str">
            <v>INEXISTENTE</v>
          </cell>
          <cell r="W122" t="str">
            <v>INEXISTENTE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>
            <v>32905</v>
          </cell>
          <cell r="B123" t="str">
            <v>INEXISTENTE</v>
          </cell>
          <cell r="C123" t="str">
            <v>INEXISTENTE</v>
          </cell>
          <cell r="D123">
            <v>0.72780286369379055</v>
          </cell>
          <cell r="E123">
            <v>0.7278</v>
          </cell>
          <cell r="F123">
            <v>0.7399</v>
          </cell>
          <cell r="G123">
            <v>0.7168000000000001</v>
          </cell>
          <cell r="H123" t="str">
            <v>INEXISTENTE</v>
          </cell>
          <cell r="I123" t="str">
            <v>INEXISTENTE</v>
          </cell>
          <cell r="J123" t="str">
            <v>INEXISTENTE</v>
          </cell>
          <cell r="K123" t="str">
            <v>INEXISTENTE</v>
          </cell>
          <cell r="L123">
            <v>0.81289999999999996</v>
          </cell>
          <cell r="M123" t="str">
            <v>INEXISTENTE</v>
          </cell>
          <cell r="N123" t="str">
            <v>INEXISTENTE</v>
          </cell>
          <cell r="O123">
            <v>0.71699999999999997</v>
          </cell>
          <cell r="P123">
            <v>0.7016</v>
          </cell>
          <cell r="Q123">
            <v>0.73643900000000007</v>
          </cell>
          <cell r="R123">
            <v>0.72780000000000022</v>
          </cell>
          <cell r="S123">
            <v>0.72835000000000005</v>
          </cell>
          <cell r="T123">
            <v>0.81289999999999996</v>
          </cell>
          <cell r="U123" t="str">
            <v>INEXISTENTE</v>
          </cell>
          <cell r="V123" t="str">
            <v>INEXISTENTE</v>
          </cell>
          <cell r="W123" t="str">
            <v>INEXISTENTE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>
            <v>32933</v>
          </cell>
          <cell r="B124" t="str">
            <v>INEXISTENTE</v>
          </cell>
          <cell r="C124" t="str">
            <v>INEXISTENTE</v>
          </cell>
          <cell r="D124">
            <v>0.41280099120173075</v>
          </cell>
          <cell r="E124">
            <v>0.84319999999999995</v>
          </cell>
          <cell r="F124">
            <v>0.82179999999999997</v>
          </cell>
          <cell r="G124">
            <v>0.81319999999999992</v>
          </cell>
          <cell r="H124" t="str">
            <v>INEXISTENTE</v>
          </cell>
          <cell r="I124" t="str">
            <v>INEXISTENTE</v>
          </cell>
          <cell r="J124" t="str">
            <v>INEXISTENTE</v>
          </cell>
          <cell r="K124" t="str">
            <v>INEXISTENTE</v>
          </cell>
          <cell r="L124">
            <v>0.83950000000000002</v>
          </cell>
          <cell r="M124" t="str">
            <v>INEXISTENTE</v>
          </cell>
          <cell r="N124" t="str">
            <v>INEXISTENTE</v>
          </cell>
          <cell r="O124">
            <v>0.81299999999999994</v>
          </cell>
          <cell r="P124">
            <v>0.79110000000000003</v>
          </cell>
          <cell r="Q124">
            <v>0.85241600000000006</v>
          </cell>
          <cell r="R124">
            <v>0.84320000000000017</v>
          </cell>
          <cell r="S124">
            <v>0.81749999999999989</v>
          </cell>
          <cell r="T124">
            <v>0.83950000000000002</v>
          </cell>
          <cell r="U124" t="str">
            <v>INEXISTENTE</v>
          </cell>
          <cell r="V124" t="str">
            <v>INEXISTENTE</v>
          </cell>
          <cell r="W124" t="str">
            <v>INEXISTENTE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A125">
            <v>32964</v>
          </cell>
          <cell r="B125" t="str">
            <v>INEXISTENTE</v>
          </cell>
          <cell r="C125" t="str">
            <v>INEXISTENTE</v>
          </cell>
          <cell r="D125">
            <v>0</v>
          </cell>
          <cell r="E125">
            <v>0.44800000000000001</v>
          </cell>
          <cell r="F125">
            <v>0.1467</v>
          </cell>
          <cell r="G125">
            <v>0.1133</v>
          </cell>
          <cell r="H125" t="str">
            <v>INEXISTENTE</v>
          </cell>
          <cell r="I125" t="str">
            <v>INEXISTENTE</v>
          </cell>
          <cell r="J125" t="str">
            <v>INEXISTENTE</v>
          </cell>
          <cell r="K125" t="str">
            <v>INEXISTENTE</v>
          </cell>
          <cell r="L125">
            <v>0.28349999999999997</v>
          </cell>
          <cell r="M125" t="str">
            <v>INEXISTENTE</v>
          </cell>
          <cell r="N125" t="str">
            <v>INEXISTENTE</v>
          </cell>
          <cell r="O125">
            <v>0.113</v>
          </cell>
          <cell r="P125">
            <v>0.20190000000000002</v>
          </cell>
          <cell r="Q125">
            <v>5.0000000000000001E-3</v>
          </cell>
          <cell r="R125">
            <v>0</v>
          </cell>
          <cell r="S125">
            <v>0.13</v>
          </cell>
          <cell r="T125">
            <v>0.28349999999999997</v>
          </cell>
          <cell r="U125" t="str">
            <v>INEXISTENTE</v>
          </cell>
          <cell r="V125" t="str">
            <v>INEXISTENTE</v>
          </cell>
          <cell r="W125" t="str">
            <v>INEXISTENTE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A126">
            <v>32994</v>
          </cell>
          <cell r="B126" t="str">
            <v>INEXISTENTE</v>
          </cell>
          <cell r="C126" t="str">
            <v>INEXISTENTE</v>
          </cell>
          <cell r="D126">
            <v>5.3800258781808497E-2</v>
          </cell>
          <cell r="E126">
            <v>7.8700000000000006E-2</v>
          </cell>
          <cell r="F126">
            <v>7.3099999999999998E-2</v>
          </cell>
          <cell r="G126">
            <v>9.0700000000000003E-2</v>
          </cell>
          <cell r="H126" t="str">
            <v>INEXISTENTE</v>
          </cell>
          <cell r="I126" t="str">
            <v>INEXISTENTE</v>
          </cell>
          <cell r="J126" t="str">
            <v>INEXISTENTE</v>
          </cell>
          <cell r="K126" t="str">
            <v>INEXISTENTE</v>
          </cell>
          <cell r="L126">
            <v>5.9299999999999999E-2</v>
          </cell>
          <cell r="M126" t="str">
            <v>INEXISTENTE</v>
          </cell>
          <cell r="N126" t="str">
            <v>INEXISTENTE</v>
          </cell>
          <cell r="O126">
            <v>9.0999999999999998E-2</v>
          </cell>
          <cell r="P126">
            <v>8.5299999999999987E-2</v>
          </cell>
          <cell r="Q126">
            <v>5.9069000000000003E-2</v>
          </cell>
          <cell r="R126">
            <v>5.3800000000000001E-2</v>
          </cell>
          <cell r="S126">
            <v>8.1900000000000001E-2</v>
          </cell>
          <cell r="T126">
            <v>5.9299999999999999E-2</v>
          </cell>
          <cell r="U126" t="str">
            <v>INEXISTENTE</v>
          </cell>
          <cell r="V126" t="str">
            <v>INEXISTENTE</v>
          </cell>
          <cell r="W126" t="str">
            <v>INEXISTENTE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A127">
            <v>33025</v>
          </cell>
          <cell r="B127" t="str">
            <v>INEXISTENTE</v>
          </cell>
          <cell r="C127" t="str">
            <v>INEXISTENTE</v>
          </cell>
          <cell r="D127">
            <v>9.6099756021582827E-2</v>
          </cell>
          <cell r="E127">
            <v>9.5500000000000002E-2</v>
          </cell>
          <cell r="F127">
            <v>0.1164</v>
          </cell>
          <cell r="G127">
            <v>9.0200000000000002E-2</v>
          </cell>
          <cell r="H127" t="str">
            <v>INEXISTENTE</v>
          </cell>
          <cell r="I127" t="str">
            <v>INEXISTENTE</v>
          </cell>
          <cell r="J127" t="str">
            <v>INEXISTENTE</v>
          </cell>
          <cell r="K127" t="str">
            <v>INEXISTENTE</v>
          </cell>
          <cell r="L127">
            <v>9.9400000000000002E-2</v>
          </cell>
          <cell r="M127" t="str">
            <v>INEXISTENTE</v>
          </cell>
          <cell r="N127" t="str">
            <v>INEXISTENTE</v>
          </cell>
          <cell r="O127">
            <v>0.09</v>
          </cell>
          <cell r="P127">
            <v>0.11699999999999999</v>
          </cell>
          <cell r="Q127">
            <v>0.10158099999999999</v>
          </cell>
          <cell r="R127">
            <v>9.6100000000000005E-2</v>
          </cell>
          <cell r="S127">
            <v>0.1033</v>
          </cell>
          <cell r="T127">
            <v>9.9400000000000002E-2</v>
          </cell>
          <cell r="U127" t="str">
            <v>INEXISTENTE</v>
          </cell>
          <cell r="V127" t="str">
            <v>INEXISTENTE</v>
          </cell>
          <cell r="W127" t="str">
            <v>INEXISTENTE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A128">
            <v>33055</v>
          </cell>
          <cell r="B128" t="str">
            <v>INEXISTENTE</v>
          </cell>
          <cell r="C128" t="str">
            <v>INEXISTENTE</v>
          </cell>
          <cell r="D128">
            <v>0.10790010309984099</v>
          </cell>
          <cell r="E128">
            <v>0.12920000000000001</v>
          </cell>
          <cell r="F128">
            <v>0.12620000000000001</v>
          </cell>
          <cell r="G128">
            <v>0.1298</v>
          </cell>
          <cell r="H128" t="str">
            <v>INEXISTENTE</v>
          </cell>
          <cell r="I128" t="str">
            <v>INEXISTENTE</v>
          </cell>
          <cell r="J128" t="str">
            <v>INEXISTENTE</v>
          </cell>
          <cell r="K128" t="str">
            <v>INEXISTENTE</v>
          </cell>
          <cell r="L128">
            <v>0.1201</v>
          </cell>
          <cell r="M128" t="str">
            <v>INEXISTENTE</v>
          </cell>
          <cell r="N128" t="str">
            <v>INEXISTENTE</v>
          </cell>
          <cell r="O128">
            <v>0.13</v>
          </cell>
          <cell r="P128">
            <v>0.11310000000000001</v>
          </cell>
          <cell r="Q128">
            <v>0.11344</v>
          </cell>
          <cell r="R128">
            <v>0.1079</v>
          </cell>
          <cell r="S128">
            <v>0.128</v>
          </cell>
          <cell r="T128">
            <v>0.1201</v>
          </cell>
          <cell r="U128" t="str">
            <v>INEXISTENTE</v>
          </cell>
          <cell r="V128" t="str">
            <v>INEXISTENTE</v>
          </cell>
          <cell r="W128" t="str">
            <v>INEXISTENTE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A129">
            <v>33086</v>
          </cell>
          <cell r="B129" t="str">
            <v>INEXISTENTE</v>
          </cell>
          <cell r="C129" t="str">
            <v>INEXISTENTE</v>
          </cell>
          <cell r="D129">
            <v>0.10580053962862612</v>
          </cell>
          <cell r="E129">
            <v>0.1203</v>
          </cell>
          <cell r="F129">
            <v>0.12180000000000001</v>
          </cell>
          <cell r="G129">
            <v>0.1293</v>
          </cell>
          <cell r="H129" t="str">
            <v>INEXISTENTE</v>
          </cell>
          <cell r="I129" t="str">
            <v>INEXISTENTE</v>
          </cell>
          <cell r="J129" t="str">
            <v>INEXISTENTE</v>
          </cell>
          <cell r="K129" t="str">
            <v>INEXISTENTE</v>
          </cell>
          <cell r="L129">
            <v>0.13619999999999999</v>
          </cell>
          <cell r="M129" t="str">
            <v>INEXISTENTE</v>
          </cell>
          <cell r="N129" t="str">
            <v>INEXISTENTE</v>
          </cell>
          <cell r="O129">
            <v>0.129</v>
          </cell>
          <cell r="P129">
            <v>0.1183</v>
          </cell>
          <cell r="Q129">
            <v>0.111329</v>
          </cell>
          <cell r="R129">
            <v>0.10580000000000012</v>
          </cell>
          <cell r="S129">
            <v>0.12554999999999999</v>
          </cell>
          <cell r="T129">
            <v>0.13619999999999999</v>
          </cell>
          <cell r="U129" t="str">
            <v>INEXISTENTE</v>
          </cell>
          <cell r="V129" t="str">
            <v>INEXISTENTE</v>
          </cell>
          <cell r="W129" t="str">
            <v>INEXISTENTE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A130">
            <v>33117</v>
          </cell>
          <cell r="B130" t="str">
            <v>INEXISTENTE</v>
          </cell>
          <cell r="C130" t="str">
            <v>INEXISTENTE</v>
          </cell>
          <cell r="D130">
            <v>0.12849997290780535</v>
          </cell>
          <cell r="E130">
            <v>0.12759999999999999</v>
          </cell>
          <cell r="F130">
            <v>0.1426</v>
          </cell>
          <cell r="G130">
            <v>0.11720000000000001</v>
          </cell>
          <cell r="H130" t="str">
            <v>INEXISTENTE</v>
          </cell>
          <cell r="I130" t="str">
            <v>INEXISTENTE</v>
          </cell>
          <cell r="J130" t="str">
            <v>INEXISTENTE</v>
          </cell>
          <cell r="K130" t="str">
            <v>INEXISTENTE</v>
          </cell>
          <cell r="L130">
            <v>0.128</v>
          </cell>
          <cell r="M130" t="str">
            <v>INEXISTENTE</v>
          </cell>
          <cell r="N130" t="str">
            <v>INEXISTENTE</v>
          </cell>
          <cell r="O130">
            <v>0.11700000000000001</v>
          </cell>
          <cell r="P130">
            <v>0.1313</v>
          </cell>
          <cell r="Q130">
            <v>0.13414199999999998</v>
          </cell>
          <cell r="R130">
            <v>0.1285</v>
          </cell>
          <cell r="S130">
            <v>0.12990000000000002</v>
          </cell>
          <cell r="T130">
            <v>0.128</v>
          </cell>
          <cell r="U130" t="str">
            <v>INEXISTENTE</v>
          </cell>
          <cell r="V130" t="str">
            <v>INEXISTENTE</v>
          </cell>
          <cell r="W130" t="str">
            <v>INEXISTENTE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33147</v>
          </cell>
          <cell r="B131" t="str">
            <v>INEXISTENTE</v>
          </cell>
          <cell r="C131" t="str">
            <v>INEXISTENTE</v>
          </cell>
          <cell r="D131">
            <v>0.1370994725904584</v>
          </cell>
          <cell r="E131">
            <v>0.14199999999999999</v>
          </cell>
          <cell r="F131">
            <v>0.14430000000000001</v>
          </cell>
          <cell r="G131">
            <v>0.1416</v>
          </cell>
          <cell r="H131" t="str">
            <v>INEXISTENTE</v>
          </cell>
          <cell r="I131" t="str">
            <v>INEXISTENTE</v>
          </cell>
          <cell r="J131" t="str">
            <v>INEXISTENTE</v>
          </cell>
          <cell r="K131" t="str">
            <v>INEXISTENTE</v>
          </cell>
          <cell r="L131">
            <v>0.12970000000000001</v>
          </cell>
          <cell r="M131" t="str">
            <v>INEXISTENTE</v>
          </cell>
          <cell r="N131" t="str">
            <v>INEXISTENTE</v>
          </cell>
          <cell r="O131">
            <v>0.14199999999999999</v>
          </cell>
          <cell r="P131">
            <v>0.1583</v>
          </cell>
          <cell r="Q131">
            <v>0.142786</v>
          </cell>
          <cell r="R131">
            <v>0.1371</v>
          </cell>
          <cell r="S131">
            <v>0.14295000000000002</v>
          </cell>
          <cell r="T131">
            <v>0.12970000000000001</v>
          </cell>
          <cell r="U131" t="str">
            <v>INEXISTENTE</v>
          </cell>
          <cell r="V131" t="str">
            <v>INEXISTENTE</v>
          </cell>
          <cell r="W131" t="str">
            <v>INEXISTENTE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A132">
            <v>33178</v>
          </cell>
          <cell r="B132" t="str">
            <v>INEXISTENTE</v>
          </cell>
          <cell r="C132" t="str">
            <v>INEXISTENTE</v>
          </cell>
          <cell r="D132">
            <v>0.16639989865894655</v>
          </cell>
          <cell r="E132">
            <v>0.15579999999999999</v>
          </cell>
          <cell r="F132">
            <v>0.16919999999999999</v>
          </cell>
          <cell r="G132">
            <v>0.17449999999999999</v>
          </cell>
          <cell r="H132" t="str">
            <v>INEXISTENTE</v>
          </cell>
          <cell r="I132" t="str">
            <v>INEXISTENTE</v>
          </cell>
          <cell r="J132" t="str">
            <v>INEXISTENTE</v>
          </cell>
          <cell r="K132" t="str">
            <v>INEXISTENTE</v>
          </cell>
          <cell r="L132">
            <v>0.1686</v>
          </cell>
          <cell r="M132" t="str">
            <v>INEXISTENTE</v>
          </cell>
          <cell r="N132" t="str">
            <v>INEXISTENTE</v>
          </cell>
          <cell r="O132">
            <v>0.17399999999999999</v>
          </cell>
          <cell r="P132">
            <v>0.18559999999999999</v>
          </cell>
          <cell r="Q132">
            <v>0.172232</v>
          </cell>
          <cell r="R132">
            <v>0.1664000000000001</v>
          </cell>
          <cell r="S132">
            <v>0.17185</v>
          </cell>
          <cell r="T132">
            <v>0.1686</v>
          </cell>
          <cell r="U132" t="str">
            <v>INEXISTENTE</v>
          </cell>
          <cell r="V132" t="str">
            <v>INEXISTENTE</v>
          </cell>
          <cell r="W132" t="str">
            <v>INEXISTENTE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A133">
            <v>33208</v>
          </cell>
          <cell r="B133" t="str">
            <v>INEXISTENTE</v>
          </cell>
          <cell r="C133" t="str">
            <v>INEXISTENTE</v>
          </cell>
          <cell r="D133">
            <v>0.19389981910557386</v>
          </cell>
          <cell r="E133">
            <v>0.183</v>
          </cell>
          <cell r="F133">
            <v>0.19139999999999999</v>
          </cell>
          <cell r="G133">
            <v>0.1646</v>
          </cell>
          <cell r="H133" t="str">
            <v>INEXISTENTE</v>
          </cell>
          <cell r="I133" t="str">
            <v>INEXISTENTE</v>
          </cell>
          <cell r="J133" t="str">
            <v>INEXISTENTE</v>
          </cell>
          <cell r="K133" t="str">
            <v>INEXISTENTE</v>
          </cell>
          <cell r="L133">
            <v>0.18</v>
          </cell>
          <cell r="M133" t="str">
            <v>INEXISTENTE</v>
          </cell>
          <cell r="N133" t="str">
            <v>INEXISTENTE</v>
          </cell>
          <cell r="O133">
            <v>0.16500000000000001</v>
          </cell>
          <cell r="P133">
            <v>0.1603</v>
          </cell>
          <cell r="Q133">
            <v>0.19986999999999999</v>
          </cell>
          <cell r="R133">
            <v>0.19389999999999999</v>
          </cell>
          <cell r="S133">
            <v>0.17799999999999999</v>
          </cell>
          <cell r="T133">
            <v>0.18</v>
          </cell>
          <cell r="U133" t="str">
            <v>INEXISTENTE</v>
          </cell>
          <cell r="V133" t="str">
            <v>INEXISTENTE</v>
          </cell>
          <cell r="W133" t="str">
            <v>INEXISTENTE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33239</v>
          </cell>
          <cell r="B134" t="str">
            <v>INEXISTENTE</v>
          </cell>
          <cell r="C134" t="str">
            <v>INEXISTENTE</v>
          </cell>
          <cell r="D134">
            <v>0.20210037172959927</v>
          </cell>
          <cell r="E134">
            <v>0.1991</v>
          </cell>
          <cell r="F134">
            <v>0.20949999999999999</v>
          </cell>
          <cell r="G134">
            <v>0.1993</v>
          </cell>
          <cell r="H134" t="str">
            <v>INEXISTENTE</v>
          </cell>
          <cell r="I134" t="str">
            <v>INEXISTENTE</v>
          </cell>
          <cell r="J134" t="str">
            <v>INEXISTENTE</v>
          </cell>
          <cell r="K134" t="str">
            <v>INEXISTENTE</v>
          </cell>
          <cell r="L134">
            <v>0.17699999999999999</v>
          </cell>
          <cell r="M134" t="str">
            <v>INEXISTENTE</v>
          </cell>
          <cell r="N134" t="str">
            <v>INEXISTENTE</v>
          </cell>
          <cell r="O134">
            <v>0.19900000000000001</v>
          </cell>
          <cell r="P134">
            <v>0.2102</v>
          </cell>
          <cell r="Q134">
            <v>0.20810999999999999</v>
          </cell>
          <cell r="R134">
            <v>0.2021</v>
          </cell>
          <cell r="S134">
            <v>0.2044</v>
          </cell>
          <cell r="T134">
            <v>0.17699999999999999</v>
          </cell>
          <cell r="U134" t="str">
            <v>INEXISTENTE</v>
          </cell>
          <cell r="V134" t="str">
            <v>INEXISTENTE</v>
          </cell>
          <cell r="W134" t="str">
            <v>INEXISTENTE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A135">
            <v>33270</v>
          </cell>
          <cell r="B135" t="str">
            <v>INEXISTENTE</v>
          </cell>
          <cell r="C135" t="str">
            <v>INEXISTENTE</v>
          </cell>
          <cell r="D135" t="str">
            <v>INEXISTENTE</v>
          </cell>
          <cell r="E135">
            <v>0.21870000000000001</v>
          </cell>
          <cell r="F135">
            <v>0.20200000000000001</v>
          </cell>
          <cell r="G135">
            <v>0.21109999999999998</v>
          </cell>
          <cell r="H135" t="str">
            <v>INEXISTENTE</v>
          </cell>
          <cell r="I135" t="str">
            <v>INEXISTENTE</v>
          </cell>
          <cell r="J135" t="str">
            <v>INEXISTENTE</v>
          </cell>
          <cell r="K135" t="str">
            <v>INEXISTENTE</v>
          </cell>
          <cell r="L135">
            <v>0.2102</v>
          </cell>
          <cell r="M135">
            <v>7.0000000000000007E-2</v>
          </cell>
          <cell r="N135" t="str">
            <v>INEXISTENTE</v>
          </cell>
          <cell r="O135">
            <v>0.21099999999999999</v>
          </cell>
          <cell r="P135">
            <v>0.2054</v>
          </cell>
          <cell r="Q135">
            <v>7.535E-2</v>
          </cell>
          <cell r="R135">
            <v>7.0000000000000007E-2</v>
          </cell>
          <cell r="S135">
            <v>0.20655000000000001</v>
          </cell>
          <cell r="T135">
            <v>0.2102</v>
          </cell>
          <cell r="U135" t="str">
            <v>INEXISTENTE</v>
          </cell>
          <cell r="V135" t="str">
            <v>INEXISTENTE</v>
          </cell>
          <cell r="W135" t="str">
            <v>INEXISTENTE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A136">
            <v>33298</v>
          </cell>
          <cell r="B136" t="str">
            <v>INEXISTENTE</v>
          </cell>
          <cell r="C136" t="str">
            <v>INEXISTENTE</v>
          </cell>
          <cell r="D136" t="str">
            <v>INEXISTENTE</v>
          </cell>
          <cell r="E136" t="str">
            <v>INEXISTENTE</v>
          </cell>
          <cell r="F136">
            <v>0.1179</v>
          </cell>
          <cell r="G136">
            <v>7.2499999999999995E-2</v>
          </cell>
          <cell r="H136" t="str">
            <v>INEXISTENTE</v>
          </cell>
          <cell r="I136" t="str">
            <v>INEXISTENTE</v>
          </cell>
          <cell r="J136" t="str">
            <v>INEXISTENTE</v>
          </cell>
          <cell r="K136" t="str">
            <v>INEXISTENTE</v>
          </cell>
          <cell r="L136">
            <v>9.1899999999999996E-2</v>
          </cell>
          <cell r="M136">
            <v>8.5000000000000006E-2</v>
          </cell>
          <cell r="N136" t="str">
            <v>INEXISTENTE</v>
          </cell>
          <cell r="O136">
            <v>7.1999999999999995E-2</v>
          </cell>
          <cell r="P136">
            <v>7.4800000000000005E-2</v>
          </cell>
          <cell r="Q136">
            <v>9.0425000000000005E-2</v>
          </cell>
          <cell r="R136">
            <v>8.5000000000000006E-2</v>
          </cell>
          <cell r="S136">
            <v>9.5200000000000007E-2</v>
          </cell>
          <cell r="T136">
            <v>9.1899999999999996E-2</v>
          </cell>
          <cell r="U136" t="str">
            <v>INEXISTENTE</v>
          </cell>
          <cell r="V136" t="str">
            <v>INEXISTENTE</v>
          </cell>
          <cell r="W136" t="str">
            <v>INEXISTENTE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A137">
            <v>33329</v>
          </cell>
          <cell r="B137" t="str">
            <v>INEXISTENTE</v>
          </cell>
          <cell r="C137" t="str">
            <v>INEXISTENTE</v>
          </cell>
          <cell r="D137" t="str">
            <v>INEXISTENTE</v>
          </cell>
          <cell r="E137" t="str">
            <v>INEXISTENTE</v>
          </cell>
          <cell r="F137">
            <v>5.0099999999999999E-2</v>
          </cell>
          <cell r="G137">
            <v>8.7400000000000005E-2</v>
          </cell>
          <cell r="H137" t="str">
            <v>INEXISTENTE</v>
          </cell>
          <cell r="I137" t="str">
            <v>INEXISTENTE</v>
          </cell>
          <cell r="J137" t="str">
            <v>INEXISTENTE</v>
          </cell>
          <cell r="K137" t="str">
            <v>INEXISTENTE</v>
          </cell>
          <cell r="L137">
            <v>7.8100000000000003E-2</v>
          </cell>
          <cell r="M137">
            <v>8.9300000000000004E-2</v>
          </cell>
          <cell r="N137" t="str">
            <v>INEXISTENTE</v>
          </cell>
          <cell r="O137">
            <v>8.6999999999999994E-2</v>
          </cell>
          <cell r="P137">
            <v>7.1900000000000006E-2</v>
          </cell>
          <cell r="Q137">
            <v>9.4746000000000011E-2</v>
          </cell>
          <cell r="R137">
            <v>8.9300000000000004E-2</v>
          </cell>
          <cell r="S137">
            <v>6.8750000000000006E-2</v>
          </cell>
          <cell r="T137">
            <v>7.8100000000000003E-2</v>
          </cell>
          <cell r="U137" t="str">
            <v>INEXISTENTE</v>
          </cell>
          <cell r="V137" t="str">
            <v>INEXISTENTE</v>
          </cell>
          <cell r="W137" t="str">
            <v>INEXISTENTE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A138">
            <v>33359</v>
          </cell>
          <cell r="B138" t="str">
            <v>INEXISTENTE</v>
          </cell>
          <cell r="C138" t="str">
            <v>INEXISTENTE</v>
          </cell>
          <cell r="D138" t="str">
            <v>INEXISTENTE</v>
          </cell>
          <cell r="E138" t="str">
            <v>INEXISTENTE</v>
          </cell>
          <cell r="F138">
            <v>6.6799999999999998E-2</v>
          </cell>
          <cell r="G138">
            <v>6.5199999999999994E-2</v>
          </cell>
          <cell r="H138" t="str">
            <v>INEXISTENTE</v>
          </cell>
          <cell r="I138" t="str">
            <v>INEXISTENTE</v>
          </cell>
          <cell r="J138" t="str">
            <v>INEXISTENTE</v>
          </cell>
          <cell r="K138" t="str">
            <v>INEXISTENTE</v>
          </cell>
          <cell r="L138">
            <v>7.4800000000000005E-2</v>
          </cell>
          <cell r="M138">
            <v>8.9899999999999994E-2</v>
          </cell>
          <cell r="N138" t="str">
            <v>INEXISTENTE</v>
          </cell>
          <cell r="O138">
            <v>6.5000000000000002E-2</v>
          </cell>
          <cell r="P138">
            <v>5.7599999999999998E-2</v>
          </cell>
          <cell r="Q138">
            <v>9.5350000000000004E-2</v>
          </cell>
          <cell r="R138">
            <v>8.9899999999999994E-2</v>
          </cell>
          <cell r="S138">
            <v>6.6000000000000003E-2</v>
          </cell>
          <cell r="T138">
            <v>7.4800000000000005E-2</v>
          </cell>
          <cell r="U138" t="str">
            <v>INEXISTENTE</v>
          </cell>
          <cell r="V138" t="str">
            <v>INEXISTENTE</v>
          </cell>
          <cell r="W138" t="str">
            <v>INEXISTENTE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A139">
            <v>33390</v>
          </cell>
          <cell r="B139" t="str">
            <v>INEXISTENTE</v>
          </cell>
          <cell r="C139" t="str">
            <v>INEXISTENTE</v>
          </cell>
          <cell r="D139" t="str">
            <v>INEXISTENTE</v>
          </cell>
          <cell r="E139" t="str">
            <v>INEXISTENTE</v>
          </cell>
          <cell r="F139">
            <v>0.10829999999999999</v>
          </cell>
          <cell r="G139">
            <v>9.8599999999999993E-2</v>
          </cell>
          <cell r="H139" t="str">
            <v>INEXISTENTE</v>
          </cell>
          <cell r="I139" t="str">
            <v>INEXISTENTE</v>
          </cell>
          <cell r="J139" t="str">
            <v>INEXISTENTE</v>
          </cell>
          <cell r="K139" t="str">
            <v>INEXISTENTE</v>
          </cell>
          <cell r="L139">
            <v>8.48E-2</v>
          </cell>
          <cell r="M139">
            <v>9.4E-2</v>
          </cell>
          <cell r="N139" t="str">
            <v>INEXISTENTE</v>
          </cell>
          <cell r="O139">
            <v>9.9000000000000005E-2</v>
          </cell>
          <cell r="P139">
            <v>9.7799999999999998E-2</v>
          </cell>
          <cell r="Q139">
            <v>9.9469999999999989E-2</v>
          </cell>
          <cell r="R139">
            <v>9.4E-2</v>
          </cell>
          <cell r="S139">
            <v>0.10344999999999999</v>
          </cell>
          <cell r="T139">
            <v>8.48E-2</v>
          </cell>
          <cell r="U139" t="str">
            <v>INEXISTENTE</v>
          </cell>
          <cell r="V139" t="str">
            <v>INEXISTENTE</v>
          </cell>
          <cell r="W139" t="str">
            <v>INEXISTENTE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A140">
            <v>33420</v>
          </cell>
          <cell r="B140" t="str">
            <v>INEXISTENTE</v>
          </cell>
          <cell r="C140" t="str">
            <v>INEXISTENTE</v>
          </cell>
          <cell r="D140" t="str">
            <v>INEXISTENTE</v>
          </cell>
          <cell r="E140" t="str">
            <v>INEXISTENTE</v>
          </cell>
          <cell r="F140">
            <v>0.12139999999999999</v>
          </cell>
          <cell r="G140">
            <v>0.1283</v>
          </cell>
          <cell r="H140" t="str">
            <v>INEXISTENTE</v>
          </cell>
          <cell r="I140" t="str">
            <v>INEXISTENTE</v>
          </cell>
          <cell r="J140" t="str">
            <v>INEXISTENTE</v>
          </cell>
          <cell r="K140" t="str">
            <v>INEXISTENTE</v>
          </cell>
          <cell r="L140">
            <v>0.13220000000000001</v>
          </cell>
          <cell r="M140">
            <v>0.10050000000000001</v>
          </cell>
          <cell r="N140" t="str">
            <v>INEXISTENTE</v>
          </cell>
          <cell r="O140">
            <v>0.128</v>
          </cell>
          <cell r="P140">
            <v>0.113</v>
          </cell>
          <cell r="Q140">
            <v>0.10600300000000001</v>
          </cell>
          <cell r="R140">
            <v>0.10050000000000001</v>
          </cell>
          <cell r="S140">
            <v>0.12484999999999999</v>
          </cell>
          <cell r="T140">
            <v>0.13220000000000001</v>
          </cell>
          <cell r="U140" t="str">
            <v>INEXISTENTE</v>
          </cell>
          <cell r="V140" t="str">
            <v>INEXISTENTE</v>
          </cell>
          <cell r="W140" t="str">
            <v>INEXISTENTE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>
            <v>33451</v>
          </cell>
          <cell r="B141" t="str">
            <v>INEXISTENTE</v>
          </cell>
          <cell r="C141" t="str">
            <v>INEXISTENTE</v>
          </cell>
          <cell r="D141" t="str">
            <v>INEXISTENTE</v>
          </cell>
          <cell r="E141" t="str">
            <v>INEXISTENTE</v>
          </cell>
          <cell r="F141">
            <v>0.15620000000000001</v>
          </cell>
          <cell r="G141">
            <v>0.15490000000000001</v>
          </cell>
          <cell r="H141" t="str">
            <v>INEXISTENTE</v>
          </cell>
          <cell r="I141" t="str">
            <v>INEXISTENTE</v>
          </cell>
          <cell r="J141" t="str">
            <v>INEXISTENTE</v>
          </cell>
          <cell r="K141" t="str">
            <v>INEXISTENTE</v>
          </cell>
          <cell r="L141">
            <v>0.1525</v>
          </cell>
          <cell r="M141">
            <v>0.1195</v>
          </cell>
          <cell r="N141" t="str">
            <v>INEXISTENTE</v>
          </cell>
          <cell r="O141">
            <v>0.155</v>
          </cell>
          <cell r="P141">
            <v>0.14419999999999999</v>
          </cell>
          <cell r="Q141">
            <v>0.12509800000000001</v>
          </cell>
          <cell r="R141">
            <v>0.1195</v>
          </cell>
          <cell r="S141">
            <v>0.15555000000000002</v>
          </cell>
          <cell r="T141">
            <v>0.1525</v>
          </cell>
          <cell r="U141" t="str">
            <v>INEXISTENTE</v>
          </cell>
          <cell r="V141" t="str">
            <v>INEXISTENTE</v>
          </cell>
          <cell r="W141" t="str">
            <v>INEXISTENTE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A142">
            <v>33482</v>
          </cell>
          <cell r="B142" t="str">
            <v>INEXISTENTE</v>
          </cell>
          <cell r="C142" t="str">
            <v>INEXISTENTE</v>
          </cell>
          <cell r="D142" t="str">
            <v>INEXISTENTE</v>
          </cell>
          <cell r="E142" t="str">
            <v>INEXISTENTE</v>
          </cell>
          <cell r="F142">
            <v>0.15620000000000001</v>
          </cell>
          <cell r="G142">
            <v>0.16190000000000002</v>
          </cell>
          <cell r="H142" t="str">
            <v>INEXISTENTE</v>
          </cell>
          <cell r="I142" t="str">
            <v>INEXISTENTE</v>
          </cell>
          <cell r="J142" t="str">
            <v>INEXISTENTE</v>
          </cell>
          <cell r="K142" t="str">
            <v>INEXISTENTE</v>
          </cell>
          <cell r="L142">
            <v>0.14929999999999999</v>
          </cell>
          <cell r="M142">
            <v>0.1678</v>
          </cell>
          <cell r="N142" t="str">
            <v>INEXISTENTE</v>
          </cell>
          <cell r="O142">
            <v>0.16200000000000001</v>
          </cell>
          <cell r="P142">
            <v>0.16210000000000002</v>
          </cell>
          <cell r="Q142">
            <v>0.17363900000000002</v>
          </cell>
          <cell r="R142">
            <v>0.1678</v>
          </cell>
          <cell r="S142">
            <v>0.15905000000000002</v>
          </cell>
          <cell r="T142">
            <v>0.14929999999999999</v>
          </cell>
          <cell r="U142" t="str">
            <v>INEXISTENTE</v>
          </cell>
          <cell r="V142" t="str">
            <v>INEXISTENTE</v>
          </cell>
          <cell r="W142" t="str">
            <v>INEXISTENTE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A143">
            <v>33512</v>
          </cell>
          <cell r="B143" t="str">
            <v>INEXISTENTE</v>
          </cell>
          <cell r="C143" t="str">
            <v>INEXISTENTE</v>
          </cell>
          <cell r="D143" t="str">
            <v>INEXISTENTE</v>
          </cell>
          <cell r="E143" t="str">
            <v>INEXISTENTE</v>
          </cell>
          <cell r="F143">
            <v>0.21079999999999999</v>
          </cell>
          <cell r="G143">
            <v>0.25850000000000001</v>
          </cell>
          <cell r="H143" t="str">
            <v>INEXISTENTE</v>
          </cell>
          <cell r="I143" t="str">
            <v>INEXISTENTE</v>
          </cell>
          <cell r="J143" t="str">
            <v>INEXISTENTE</v>
          </cell>
          <cell r="K143" t="str">
            <v>INEXISTENTE</v>
          </cell>
          <cell r="L143">
            <v>0.2263</v>
          </cell>
          <cell r="M143">
            <v>0.19769999999999999</v>
          </cell>
          <cell r="N143" t="str">
            <v>INEXISTENTE</v>
          </cell>
          <cell r="O143">
            <v>0.25800000000000001</v>
          </cell>
          <cell r="P143">
            <v>0.25170000000000003</v>
          </cell>
          <cell r="Q143">
            <v>0.20368900000000001</v>
          </cell>
          <cell r="R143">
            <v>0.19769999999999999</v>
          </cell>
          <cell r="S143">
            <v>0.23465</v>
          </cell>
          <cell r="T143">
            <v>0.2263</v>
          </cell>
          <cell r="U143" t="str">
            <v>INEXISTENTE</v>
          </cell>
          <cell r="V143" t="str">
            <v>INEXISTENTE</v>
          </cell>
          <cell r="W143" t="str">
            <v>INEXISTENTE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A144">
            <v>33543</v>
          </cell>
          <cell r="B144" t="str">
            <v>INEXISTENTE</v>
          </cell>
          <cell r="C144" t="str">
            <v>INEXISTENTE</v>
          </cell>
          <cell r="D144" t="str">
            <v>INEXISTENTE</v>
          </cell>
          <cell r="E144" t="str">
            <v>INEXISTENTE</v>
          </cell>
          <cell r="F144">
            <v>0.26479999999999998</v>
          </cell>
          <cell r="G144">
            <v>0.2576</v>
          </cell>
          <cell r="H144" t="str">
            <v>INEXISTENTE</v>
          </cell>
          <cell r="I144" t="str">
            <v>INEXISTENTE</v>
          </cell>
          <cell r="J144" t="str">
            <v>INEXISTENTE</v>
          </cell>
          <cell r="K144" t="str">
            <v>INEXISTENTE</v>
          </cell>
          <cell r="L144">
            <v>0.25619999999999998</v>
          </cell>
          <cell r="M144">
            <v>0.30520000000000003</v>
          </cell>
          <cell r="N144" t="str">
            <v>INEXISTENTE</v>
          </cell>
          <cell r="O144">
            <v>0.25800000000000001</v>
          </cell>
          <cell r="P144">
            <v>0.25390000000000001</v>
          </cell>
          <cell r="Q144">
            <v>0.311726</v>
          </cell>
          <cell r="R144">
            <v>0.30520000000000003</v>
          </cell>
          <cell r="S144">
            <v>0.26119999999999999</v>
          </cell>
          <cell r="T144">
            <v>0.25619999999999998</v>
          </cell>
          <cell r="U144" t="str">
            <v>INEXISTENTE</v>
          </cell>
          <cell r="V144" t="str">
            <v>INEXISTENTE</v>
          </cell>
          <cell r="W144" t="str">
            <v>INEXISTENTE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A145">
            <v>33573</v>
          </cell>
          <cell r="B145" t="str">
            <v>INEXISTENTE</v>
          </cell>
          <cell r="C145" t="str">
            <v>INEXISTENTE</v>
          </cell>
          <cell r="D145" t="str">
            <v>INEXISTENTE</v>
          </cell>
          <cell r="E145" t="str">
            <v>INEXISTENTE</v>
          </cell>
          <cell r="F145">
            <v>0.24149999999999999</v>
          </cell>
          <cell r="G145">
            <v>0.22140000000000001</v>
          </cell>
          <cell r="H145" t="str">
            <v>INEXISTENTE</v>
          </cell>
          <cell r="I145" t="str">
            <v>INEXISTENTE</v>
          </cell>
          <cell r="J145" t="str">
            <v>INEXISTENTE</v>
          </cell>
          <cell r="K145" t="str">
            <v>INEXISTENTE</v>
          </cell>
          <cell r="L145">
            <v>0.23630000000000001</v>
          </cell>
          <cell r="M145">
            <v>0.28420000000000001</v>
          </cell>
          <cell r="N145">
            <v>0.2288</v>
          </cell>
          <cell r="O145">
            <v>0.221</v>
          </cell>
          <cell r="P145">
            <v>0.23250000000000001</v>
          </cell>
          <cell r="Q145">
            <v>0.29062100000000002</v>
          </cell>
          <cell r="R145">
            <v>0.28420000000000001</v>
          </cell>
          <cell r="S145">
            <v>0.23144999999999999</v>
          </cell>
          <cell r="T145">
            <v>0.23630000000000001</v>
          </cell>
          <cell r="U145" t="str">
            <v>INEXISTENTE</v>
          </cell>
          <cell r="V145" t="str">
            <v>INEXISTENTE</v>
          </cell>
          <cell r="W145" t="str">
            <v>INEXISTENTE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A146">
            <v>33604</v>
          </cell>
          <cell r="B146" t="str">
            <v>INEXISTENTE</v>
          </cell>
          <cell r="C146" t="str">
            <v>INEXISTENTE</v>
          </cell>
          <cell r="D146" t="str">
            <v>INEXISTENTE</v>
          </cell>
          <cell r="E146" t="str">
            <v>INEXISTENTE</v>
          </cell>
          <cell r="F146">
            <v>0.25919999999999999</v>
          </cell>
          <cell r="G146">
            <v>0.26839999999999997</v>
          </cell>
          <cell r="H146">
            <v>0.25600442166616411</v>
          </cell>
          <cell r="I146" t="str">
            <v>INEXISTENTE</v>
          </cell>
          <cell r="J146" t="str">
            <v>INEXISTENTE</v>
          </cell>
          <cell r="K146" t="str">
            <v>INEXISTENTE</v>
          </cell>
          <cell r="L146">
            <v>0.2356</v>
          </cell>
          <cell r="M146">
            <v>0.25480000000000003</v>
          </cell>
          <cell r="N146">
            <v>0.25600000000000001</v>
          </cell>
          <cell r="O146">
            <v>0.26800000000000002</v>
          </cell>
          <cell r="P146">
            <v>0.25890000000000002</v>
          </cell>
          <cell r="Q146">
            <v>0.26107399999999997</v>
          </cell>
          <cell r="R146">
            <v>0.25480000000000003</v>
          </cell>
          <cell r="S146">
            <v>0.26379999999999998</v>
          </cell>
          <cell r="T146">
            <v>0.2356</v>
          </cell>
          <cell r="U146" t="str">
            <v>INEXISTENTE</v>
          </cell>
          <cell r="V146" t="str">
            <v>INEXISTENTE</v>
          </cell>
          <cell r="W146" t="str">
            <v>INEXISTENTE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33635</v>
          </cell>
          <cell r="B147" t="str">
            <v>INEXISTENTE</v>
          </cell>
          <cell r="C147" t="str">
            <v>INEXISTENTE</v>
          </cell>
          <cell r="D147" t="str">
            <v>INEXISTENTE</v>
          </cell>
          <cell r="E147" t="str">
            <v>INEXISTENTE</v>
          </cell>
          <cell r="F147">
            <v>0.24479999999999999</v>
          </cell>
          <cell r="G147">
            <v>0.24789999999999998</v>
          </cell>
          <cell r="H147">
            <v>0.2610046538918005</v>
          </cell>
          <cell r="I147" t="str">
            <v>INEXISTENTE</v>
          </cell>
          <cell r="J147" t="str">
            <v>INEXISTENTE</v>
          </cell>
          <cell r="K147" t="str">
            <v>INEXISTENTE</v>
          </cell>
          <cell r="L147">
            <v>0.27860000000000001</v>
          </cell>
          <cell r="M147">
            <v>0.25609999999999999</v>
          </cell>
          <cell r="N147">
            <v>0.26100000000000001</v>
          </cell>
          <cell r="O147">
            <v>0.248</v>
          </cell>
          <cell r="P147">
            <v>0.2157</v>
          </cell>
          <cell r="Q147">
            <v>0.26238099999999998</v>
          </cell>
          <cell r="R147">
            <v>0.25609999999999999</v>
          </cell>
          <cell r="S147">
            <v>0.24634999999999999</v>
          </cell>
          <cell r="T147">
            <v>0.27860000000000001</v>
          </cell>
          <cell r="U147" t="str">
            <v>INEXISTENTE</v>
          </cell>
          <cell r="V147" t="str">
            <v>INEXISTENTE</v>
          </cell>
          <cell r="W147" t="str">
            <v>INEXISTENTE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A148">
            <v>33664</v>
          </cell>
          <cell r="B148" t="str">
            <v>INEXISTENTE</v>
          </cell>
          <cell r="C148" t="str">
            <v>INEXISTENTE</v>
          </cell>
          <cell r="D148" t="str">
            <v>INEXISTENTE</v>
          </cell>
          <cell r="E148" t="str">
            <v>INEXISTENTE</v>
          </cell>
          <cell r="F148">
            <v>0.2162</v>
          </cell>
          <cell r="G148">
            <v>0.20699999999999999</v>
          </cell>
          <cell r="H148">
            <v>0.22029524977792825</v>
          </cell>
          <cell r="I148" t="str">
            <v>INEXISTENTE</v>
          </cell>
          <cell r="J148" t="str">
            <v>INEXISTENTE</v>
          </cell>
          <cell r="K148" t="str">
            <v>INEXISTENTE</v>
          </cell>
          <cell r="L148">
            <v>0.21390000000000001</v>
          </cell>
          <cell r="M148">
            <v>0.2427</v>
          </cell>
          <cell r="N148">
            <v>0.22030000000000002</v>
          </cell>
          <cell r="O148">
            <v>0.20699999999999999</v>
          </cell>
          <cell r="P148">
            <v>0.21739999999999998</v>
          </cell>
          <cell r="Q148">
            <v>0.248914</v>
          </cell>
          <cell r="R148">
            <v>0.2427</v>
          </cell>
          <cell r="S148">
            <v>0.21160000000000001</v>
          </cell>
          <cell r="T148">
            <v>0.21390000000000001</v>
          </cell>
          <cell r="U148" t="str">
            <v>INEXISTENTE</v>
          </cell>
          <cell r="V148" t="str">
            <v>INEXISTENTE</v>
          </cell>
          <cell r="W148" t="str">
            <v>INEXISTENTE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A149">
            <v>33695</v>
          </cell>
          <cell r="B149" t="str">
            <v>INEXISTENTE</v>
          </cell>
          <cell r="C149" t="str">
            <v>INEXISTENTE</v>
          </cell>
          <cell r="D149" t="str">
            <v>INEXISTENTE</v>
          </cell>
          <cell r="E149" t="str">
            <v>INEXISTENTE</v>
          </cell>
          <cell r="F149">
            <v>0.2084</v>
          </cell>
          <cell r="G149">
            <v>0.18539999999999998</v>
          </cell>
          <cell r="H149">
            <v>0.19829976775624791</v>
          </cell>
          <cell r="I149" t="str">
            <v>INEXISTENTE</v>
          </cell>
          <cell r="J149" t="str">
            <v>INEXISTENTE</v>
          </cell>
          <cell r="K149" t="str">
            <v>INEXISTENTE</v>
          </cell>
          <cell r="L149">
            <v>0.19939999999999999</v>
          </cell>
          <cell r="M149">
            <v>0.21079999999999999</v>
          </cell>
          <cell r="N149">
            <v>0.19829999999999998</v>
          </cell>
          <cell r="O149">
            <v>0.185</v>
          </cell>
          <cell r="P149">
            <v>0.2273</v>
          </cell>
          <cell r="Q149">
            <v>0.21685400000000002</v>
          </cell>
          <cell r="R149">
            <v>0.21079999999999999</v>
          </cell>
          <cell r="S149">
            <v>0.19689999999999999</v>
          </cell>
          <cell r="T149">
            <v>0.19939999999999999</v>
          </cell>
          <cell r="U149" t="str">
            <v>INEXISTENTE</v>
          </cell>
          <cell r="V149" t="str">
            <v>INEXISTENTE</v>
          </cell>
          <cell r="W149" t="str">
            <v>INEXISTENTE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A150">
            <v>33725</v>
          </cell>
          <cell r="B150" t="str">
            <v>INEXISTENTE</v>
          </cell>
          <cell r="C150" t="str">
            <v>INEXISTENTE</v>
          </cell>
          <cell r="D150" t="str">
            <v>INEXISTENTE</v>
          </cell>
          <cell r="E150" t="str">
            <v>INEXISTENTE</v>
          </cell>
          <cell r="F150">
            <v>0.245</v>
          </cell>
          <cell r="G150">
            <v>0.22450000000000001</v>
          </cell>
          <cell r="H150">
            <v>0.2344969228877849</v>
          </cell>
          <cell r="I150" t="str">
            <v>INEXISTENTE</v>
          </cell>
          <cell r="J150" t="str">
            <v>INEXISTENTE</v>
          </cell>
          <cell r="K150" t="str">
            <v>INEXISTENTE</v>
          </cell>
          <cell r="L150">
            <v>0.20430000000000001</v>
          </cell>
          <cell r="M150">
            <v>0.1981</v>
          </cell>
          <cell r="N150">
            <v>0.23449999999999999</v>
          </cell>
          <cell r="O150">
            <v>0.22500000000000001</v>
          </cell>
          <cell r="P150">
            <v>0.2253</v>
          </cell>
          <cell r="Q150">
            <v>0.20409099999999999</v>
          </cell>
          <cell r="R150">
            <v>0.1981</v>
          </cell>
          <cell r="S150">
            <v>0.23475000000000001</v>
          </cell>
          <cell r="T150">
            <v>0.20430000000000001</v>
          </cell>
          <cell r="U150" t="str">
            <v>INEXISTENTE</v>
          </cell>
          <cell r="V150" t="str">
            <v>INEXISTENTE</v>
          </cell>
          <cell r="W150" t="str">
            <v>INEXISTENTE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A151">
            <v>33756</v>
          </cell>
          <cell r="B151" t="str">
            <v>INEXISTENTE</v>
          </cell>
          <cell r="C151" t="str">
            <v>INEXISTENTE</v>
          </cell>
          <cell r="D151" t="str">
            <v>INEXISTENTE</v>
          </cell>
          <cell r="E151" t="str">
            <v>INEXISTENTE</v>
          </cell>
          <cell r="F151">
            <v>0.20849999999999999</v>
          </cell>
          <cell r="G151">
            <v>0.21420000000000003</v>
          </cell>
          <cell r="H151">
            <v>0.23269968659383156</v>
          </cell>
          <cell r="I151" t="str">
            <v>INEXISTENTE</v>
          </cell>
          <cell r="J151" t="str">
            <v>INEXISTENTE</v>
          </cell>
          <cell r="K151" t="str">
            <v>INEXISTENTE</v>
          </cell>
          <cell r="L151">
            <v>0.2361</v>
          </cell>
          <cell r="M151">
            <v>0.21049999999999999</v>
          </cell>
          <cell r="N151">
            <v>0.23269999999999999</v>
          </cell>
          <cell r="O151">
            <v>0.214</v>
          </cell>
          <cell r="P151">
            <v>0.22450000000000001</v>
          </cell>
          <cell r="Q151">
            <v>0.216553</v>
          </cell>
          <cell r="R151">
            <v>0.21049999999999999</v>
          </cell>
          <cell r="S151">
            <v>0.21135000000000001</v>
          </cell>
          <cell r="T151">
            <v>0.2361</v>
          </cell>
          <cell r="U151" t="str">
            <v>INEXISTENTE</v>
          </cell>
          <cell r="V151" t="str">
            <v>INEXISTENTE</v>
          </cell>
          <cell r="W151" t="str">
            <v>INEXISTENTE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33786</v>
          </cell>
          <cell r="B152" t="str">
            <v>INEXISTENTE</v>
          </cell>
          <cell r="C152" t="str">
            <v>INEXISTENTE</v>
          </cell>
          <cell r="D152" t="str">
            <v>INEXISTENTE</v>
          </cell>
          <cell r="E152" t="str">
            <v>INEXISTENTE</v>
          </cell>
          <cell r="F152">
            <v>0.2208</v>
          </cell>
          <cell r="G152">
            <v>0.21690000000000001</v>
          </cell>
          <cell r="H152">
            <v>0.21010036687132883</v>
          </cell>
          <cell r="I152" t="str">
            <v>INEXISTENTE</v>
          </cell>
          <cell r="J152" t="str">
            <v>INEXISTENTE</v>
          </cell>
          <cell r="K152" t="str">
            <v>INEXISTENTE</v>
          </cell>
          <cell r="L152">
            <v>0.21840000000000001</v>
          </cell>
          <cell r="M152">
            <v>0.2369</v>
          </cell>
          <cell r="N152">
            <v>0.21010000000000001</v>
          </cell>
          <cell r="O152">
            <v>0.217</v>
          </cell>
          <cell r="P152">
            <v>0.21100000000000002</v>
          </cell>
          <cell r="Q152">
            <v>0.243085</v>
          </cell>
          <cell r="R152">
            <v>0.2369</v>
          </cell>
          <cell r="S152">
            <v>0.21884999999999999</v>
          </cell>
          <cell r="T152">
            <v>0.21840000000000001</v>
          </cell>
          <cell r="U152" t="str">
            <v>INEXISTENTE</v>
          </cell>
          <cell r="V152" t="str">
            <v>INEXISTENTE</v>
          </cell>
          <cell r="W152" t="str">
            <v>INEXISTENTE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A153">
            <v>33817</v>
          </cell>
          <cell r="B153" t="str">
            <v>INEXISTENTE</v>
          </cell>
          <cell r="C153" t="str">
            <v>INEXISTENTE</v>
          </cell>
          <cell r="D153" t="str">
            <v>INEXISTENTE</v>
          </cell>
          <cell r="E153" t="str">
            <v>INEXISTENTE</v>
          </cell>
          <cell r="F153">
            <v>0.2238</v>
          </cell>
          <cell r="G153">
            <v>0.25540000000000002</v>
          </cell>
          <cell r="H153">
            <v>0.23139817545623398</v>
          </cell>
          <cell r="I153" t="str">
            <v>INEXISTENTE</v>
          </cell>
          <cell r="J153" t="str">
            <v>INEXISTENTE</v>
          </cell>
          <cell r="K153" t="str">
            <v>INEXISTENTE</v>
          </cell>
          <cell r="L153">
            <v>0.24629999999999999</v>
          </cell>
          <cell r="M153">
            <v>0.23219999999999999</v>
          </cell>
          <cell r="N153">
            <v>0.23139999999999999</v>
          </cell>
          <cell r="O153">
            <v>0.255</v>
          </cell>
          <cell r="P153">
            <v>0.2316</v>
          </cell>
          <cell r="Q153">
            <v>0.23836099999999999</v>
          </cell>
          <cell r="R153">
            <v>0.23219999999999999</v>
          </cell>
          <cell r="S153">
            <v>0.23960000000000001</v>
          </cell>
          <cell r="T153">
            <v>0.24629999999999999</v>
          </cell>
          <cell r="U153" t="str">
            <v>INEXISTENTE</v>
          </cell>
          <cell r="V153" t="str">
            <v>INEXISTENTE</v>
          </cell>
          <cell r="W153" t="str">
            <v>INEXISTENTE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A154">
            <v>33848</v>
          </cell>
          <cell r="B154" t="str">
            <v>INEXISTENTE</v>
          </cell>
          <cell r="C154" t="str">
            <v>INEXISTENTE</v>
          </cell>
          <cell r="D154" t="str">
            <v>INEXISTENTE</v>
          </cell>
          <cell r="E154" t="str">
            <v>INEXISTENTE</v>
          </cell>
          <cell r="F154">
            <v>0.23980000000000001</v>
          </cell>
          <cell r="G154">
            <v>0.2737</v>
          </cell>
          <cell r="H154">
            <v>0.2332999534382354</v>
          </cell>
          <cell r="I154" t="str">
            <v>INEXISTENTE</v>
          </cell>
          <cell r="J154" t="str">
            <v>INEXISTENTE</v>
          </cell>
          <cell r="K154" t="str">
            <v>INEXISTENTE</v>
          </cell>
          <cell r="L154">
            <v>0.25269999999999998</v>
          </cell>
          <cell r="M154">
            <v>0.25380000000000003</v>
          </cell>
          <cell r="N154">
            <v>0.23329999999999998</v>
          </cell>
          <cell r="O154">
            <v>0.27400000000000002</v>
          </cell>
          <cell r="P154">
            <v>0.24410000000000001</v>
          </cell>
          <cell r="Q154">
            <v>0.26006899999999999</v>
          </cell>
          <cell r="R154">
            <v>0.25380000000000003</v>
          </cell>
          <cell r="S154">
            <v>0.25675000000000003</v>
          </cell>
          <cell r="T154">
            <v>0.25269999999999998</v>
          </cell>
          <cell r="U154" t="str">
            <v>INEXISTENTE</v>
          </cell>
          <cell r="V154" t="str">
            <v>INEXISTENTE</v>
          </cell>
          <cell r="W154" t="str">
            <v>INEXISTENTE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A155">
            <v>33878</v>
          </cell>
          <cell r="B155" t="str">
            <v>INEXISTENTE</v>
          </cell>
          <cell r="C155" t="str">
            <v>INEXISTENTE</v>
          </cell>
          <cell r="D155" t="str">
            <v>INEXISTENTE</v>
          </cell>
          <cell r="E155" t="str">
            <v>INEXISTENTE</v>
          </cell>
          <cell r="F155">
            <v>0.26069999999999999</v>
          </cell>
          <cell r="G155">
            <v>0.24940000000000001</v>
          </cell>
          <cell r="H155">
            <v>0.25479938766433263</v>
          </cell>
          <cell r="I155" t="str">
            <v>INEXISTENTE</v>
          </cell>
          <cell r="J155" t="str">
            <v>INEXISTENTE</v>
          </cell>
          <cell r="K155" t="str">
            <v>INEXISTENTE</v>
          </cell>
          <cell r="L155">
            <v>0.2676</v>
          </cell>
          <cell r="M155">
            <v>0.25069999999999998</v>
          </cell>
          <cell r="N155">
            <v>0.25480000000000003</v>
          </cell>
          <cell r="O155">
            <v>0.249</v>
          </cell>
          <cell r="P155">
            <v>0.2646</v>
          </cell>
          <cell r="Q155">
            <v>0.25695400000000002</v>
          </cell>
          <cell r="R155">
            <v>0.25069999999999998</v>
          </cell>
          <cell r="S155">
            <v>0.25505</v>
          </cell>
          <cell r="T155">
            <v>0.2676</v>
          </cell>
          <cell r="U155" t="str">
            <v>INEXISTENTE</v>
          </cell>
          <cell r="V155" t="str">
            <v>INEXISTENTE</v>
          </cell>
          <cell r="W155" t="str">
            <v>INEXISTENTE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A156">
            <v>33909</v>
          </cell>
          <cell r="B156" t="str">
            <v>INEXISTENTE</v>
          </cell>
          <cell r="C156" t="str">
            <v>INEXISTENTE</v>
          </cell>
          <cell r="D156" t="str">
            <v>INEXISTENTE</v>
          </cell>
          <cell r="E156" t="str">
            <v>INEXISTENTE</v>
          </cell>
          <cell r="F156">
            <v>0.22889999999999999</v>
          </cell>
          <cell r="G156">
            <v>0.2422</v>
          </cell>
          <cell r="H156">
            <v>0.23699899639567956</v>
          </cell>
          <cell r="I156" t="str">
            <v>INEXISTENTE</v>
          </cell>
          <cell r="J156" t="str">
            <v>INEXISTENTE</v>
          </cell>
          <cell r="K156" t="str">
            <v>INEXISTENTE</v>
          </cell>
          <cell r="L156">
            <v>0.23430000000000001</v>
          </cell>
          <cell r="M156">
            <v>0.2329</v>
          </cell>
          <cell r="N156">
            <v>0.23699999999999999</v>
          </cell>
          <cell r="O156">
            <v>0.24199999999999999</v>
          </cell>
          <cell r="P156">
            <v>0.21890000000000001</v>
          </cell>
          <cell r="Q156">
            <v>0.239065</v>
          </cell>
          <cell r="R156">
            <v>0.2329</v>
          </cell>
          <cell r="S156">
            <v>0.23554999999999998</v>
          </cell>
          <cell r="T156">
            <v>0.23430000000000001</v>
          </cell>
          <cell r="U156" t="str">
            <v>INEXISTENTE</v>
          </cell>
          <cell r="V156" t="str">
            <v>INEXISTENTE</v>
          </cell>
          <cell r="W156" t="str">
            <v>INEXISTENTE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A157">
            <v>33939</v>
          </cell>
          <cell r="B157" t="str">
            <v>INEXISTENTE</v>
          </cell>
          <cell r="C157" t="str">
            <v>INEXISTENTE</v>
          </cell>
          <cell r="D157" t="str">
            <v>INEXISTENTE</v>
          </cell>
          <cell r="E157" t="str">
            <v>INEXISTENTE</v>
          </cell>
          <cell r="F157">
            <v>0.25580000000000003</v>
          </cell>
          <cell r="G157">
            <v>0.23699999999999999</v>
          </cell>
          <cell r="H157">
            <v>0.23490016742884268</v>
          </cell>
          <cell r="I157">
            <v>0.23419999999999999</v>
          </cell>
          <cell r="J157" t="str">
            <v>INEXISTENTE</v>
          </cell>
          <cell r="K157" t="str">
            <v>INEXISTENTE</v>
          </cell>
          <cell r="L157">
            <v>0.25080000000000002</v>
          </cell>
          <cell r="M157">
            <v>0.23949999999999999</v>
          </cell>
          <cell r="N157">
            <v>0.2349</v>
          </cell>
          <cell r="O157">
            <v>0.23699999999999999</v>
          </cell>
          <cell r="P157">
            <v>0.25290000000000001</v>
          </cell>
          <cell r="Q157">
            <v>0.245698</v>
          </cell>
          <cell r="R157">
            <v>0.23949999999999999</v>
          </cell>
          <cell r="S157">
            <v>0.24640000000000001</v>
          </cell>
          <cell r="T157">
            <v>0.25080000000000002</v>
          </cell>
          <cell r="U157" t="str">
            <v>INEXISTENTE</v>
          </cell>
          <cell r="V157" t="str">
            <v>INEXISTENTE</v>
          </cell>
          <cell r="W157" t="str">
            <v>INEXISTENTE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A158">
            <v>33970</v>
          </cell>
          <cell r="B158" t="str">
            <v>INEXISTENTE</v>
          </cell>
          <cell r="C158" t="str">
            <v>INEXISTENTE</v>
          </cell>
          <cell r="D158" t="str">
            <v>INEXISTENTE</v>
          </cell>
          <cell r="E158" t="str">
            <v>INEXISTENTE</v>
          </cell>
          <cell r="F158">
            <v>0.28770000000000001</v>
          </cell>
          <cell r="G158">
            <v>0.2873</v>
          </cell>
          <cell r="H158">
            <v>0.29470020438310707</v>
          </cell>
          <cell r="I158">
            <v>0.27910000000000001</v>
          </cell>
          <cell r="J158" t="str">
            <v>INEXISTENTE</v>
          </cell>
          <cell r="K158" t="str">
            <v>INEXISTENTE</v>
          </cell>
          <cell r="L158">
            <v>0.25829999999999997</v>
          </cell>
          <cell r="M158">
            <v>0.2676</v>
          </cell>
          <cell r="N158">
            <v>0.29469999999999996</v>
          </cell>
          <cell r="O158">
            <v>0.2873</v>
          </cell>
          <cell r="P158">
            <v>0.27429999999999999</v>
          </cell>
          <cell r="Q158">
            <v>0.27393800000000001</v>
          </cell>
          <cell r="R158">
            <v>0.2676</v>
          </cell>
          <cell r="S158">
            <v>0.28749999999999998</v>
          </cell>
          <cell r="T158">
            <v>0.25829999999999997</v>
          </cell>
          <cell r="U158" t="str">
            <v>INEXISTENTE</v>
          </cell>
          <cell r="V158" t="str">
            <v>INEXISTENTE</v>
          </cell>
          <cell r="W158" t="str">
            <v>INEXISTENTE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A159">
            <v>34001</v>
          </cell>
          <cell r="B159" t="str">
            <v>INEXISTENTE</v>
          </cell>
          <cell r="C159" t="str">
            <v>INEXISTENTE</v>
          </cell>
          <cell r="D159" t="str">
            <v>INEXISTENTE</v>
          </cell>
          <cell r="E159" t="str">
            <v>INEXISTENTE</v>
          </cell>
          <cell r="F159">
            <v>0.24790000000000001</v>
          </cell>
          <cell r="G159">
            <v>0.2651</v>
          </cell>
          <cell r="H159">
            <v>0.26720037344886904</v>
          </cell>
          <cell r="I159">
            <v>0.25890000000000002</v>
          </cell>
          <cell r="J159" t="str">
            <v>INEXISTENTE</v>
          </cell>
          <cell r="K159" t="str">
            <v>INEXISTENTE</v>
          </cell>
          <cell r="L159">
            <v>0.28420000000000001</v>
          </cell>
          <cell r="M159">
            <v>0.26400000000000001</v>
          </cell>
          <cell r="N159">
            <v>0.26719999999999999</v>
          </cell>
          <cell r="O159">
            <v>0.2651</v>
          </cell>
          <cell r="P159">
            <v>0.251</v>
          </cell>
          <cell r="Q159">
            <v>0.27032</v>
          </cell>
          <cell r="R159">
            <v>0.26400000000000001</v>
          </cell>
          <cell r="S159">
            <v>0.25650000000000001</v>
          </cell>
          <cell r="T159">
            <v>0.28420000000000001</v>
          </cell>
          <cell r="U159" t="str">
            <v>INEXISTENTE</v>
          </cell>
          <cell r="V159" t="str">
            <v>INEXISTENTE</v>
          </cell>
          <cell r="W159" t="str">
            <v>INEXISTENTE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34029</v>
          </cell>
          <cell r="B160" t="str">
            <v>INEXISTENTE</v>
          </cell>
          <cell r="C160" t="str">
            <v>INEXISTENTE</v>
          </cell>
          <cell r="D160" t="str">
            <v>INEXISTENTE</v>
          </cell>
          <cell r="E160" t="str">
            <v>INEXISTENTE</v>
          </cell>
          <cell r="F160">
            <v>0.27579999999999999</v>
          </cell>
          <cell r="G160">
            <v>0.27810000000000001</v>
          </cell>
          <cell r="H160">
            <v>0.2596000776228975</v>
          </cell>
          <cell r="I160">
            <v>0.26869999999999999</v>
          </cell>
          <cell r="J160" t="str">
            <v>INEXISTENTE</v>
          </cell>
          <cell r="K160" t="str">
            <v>INEXISTENTE</v>
          </cell>
          <cell r="L160">
            <v>0.26250000000000001</v>
          </cell>
          <cell r="M160">
            <v>0.2581</v>
          </cell>
          <cell r="N160">
            <v>0.2596</v>
          </cell>
          <cell r="O160">
            <v>0.27810000000000001</v>
          </cell>
          <cell r="P160">
            <v>0.25159999999999999</v>
          </cell>
          <cell r="Q160">
            <v>0.26439099999999999</v>
          </cell>
          <cell r="R160">
            <v>0.2581</v>
          </cell>
          <cell r="S160">
            <v>0.27695000000000003</v>
          </cell>
          <cell r="T160">
            <v>0.26250000000000001</v>
          </cell>
          <cell r="U160" t="str">
            <v>INEXISTENTE</v>
          </cell>
          <cell r="V160" t="str">
            <v>INEXISTENTE</v>
          </cell>
          <cell r="W160" t="str">
            <v>INEXISTENTE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A161">
            <v>34060</v>
          </cell>
          <cell r="B161" t="str">
            <v>INEXISTENTE</v>
          </cell>
          <cell r="C161" t="str">
            <v>INEXISTENTE</v>
          </cell>
          <cell r="D161" t="str">
            <v>INEXISTENTE</v>
          </cell>
          <cell r="E161" t="str">
            <v>INEXISTENTE</v>
          </cell>
          <cell r="F161">
            <v>0.28370000000000001</v>
          </cell>
          <cell r="G161">
            <v>0.28220000000000001</v>
          </cell>
          <cell r="H161">
            <v>0.27340037666996331</v>
          </cell>
          <cell r="I161">
            <v>0.28249999999999997</v>
          </cell>
          <cell r="J161" t="str">
            <v>INEXISTENTE</v>
          </cell>
          <cell r="K161" t="str">
            <v>INEXISTENTE</v>
          </cell>
          <cell r="L161">
            <v>0.2883</v>
          </cell>
          <cell r="M161">
            <v>0.28220000000000001</v>
          </cell>
          <cell r="N161">
            <v>0.27339999999999998</v>
          </cell>
          <cell r="O161">
            <v>0.28210000000000002</v>
          </cell>
          <cell r="P161">
            <v>0.28739999999999999</v>
          </cell>
          <cell r="Q161">
            <v>0.28861100000000001</v>
          </cell>
          <cell r="R161">
            <v>0.28220000000000001</v>
          </cell>
          <cell r="S161">
            <v>0.28295000000000003</v>
          </cell>
          <cell r="T161">
            <v>0.2883</v>
          </cell>
          <cell r="U161" t="str">
            <v>INEXISTENTE</v>
          </cell>
          <cell r="V161" t="str">
            <v>INEXISTENTE</v>
          </cell>
          <cell r="W161" t="str">
            <v>INEXISTENTE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A162">
            <v>34090</v>
          </cell>
          <cell r="B162" t="str">
            <v>INEXISTENTE</v>
          </cell>
          <cell r="C162" t="str">
            <v>INEXISTENTE</v>
          </cell>
          <cell r="D162" t="str">
            <v>INEXISTENTE</v>
          </cell>
          <cell r="E162" t="str">
            <v>INEXISTENTE</v>
          </cell>
          <cell r="F162">
            <v>0.26779999999999998</v>
          </cell>
          <cell r="G162">
            <v>0.32269999999999999</v>
          </cell>
          <cell r="H162">
            <v>0.2881000814086776</v>
          </cell>
          <cell r="I162">
            <v>0.28389999999999999</v>
          </cell>
          <cell r="J162" t="str">
            <v>INEXISTENTE</v>
          </cell>
          <cell r="K162" t="str">
            <v>INEXISTENTE</v>
          </cell>
          <cell r="L162">
            <v>0.29699999999999999</v>
          </cell>
          <cell r="M162">
            <v>0.2868</v>
          </cell>
          <cell r="N162">
            <v>0.28610000000000002</v>
          </cell>
          <cell r="O162">
            <v>0.32269999999999999</v>
          </cell>
          <cell r="P162">
            <v>0.29139999999999999</v>
          </cell>
          <cell r="Q162">
            <v>0.29323399999999999</v>
          </cell>
          <cell r="R162">
            <v>0.2868</v>
          </cell>
          <cell r="S162">
            <v>0.29525000000000001</v>
          </cell>
          <cell r="T162">
            <v>0.29699999999999999</v>
          </cell>
          <cell r="U162" t="str">
            <v>INEXISTENTE</v>
          </cell>
          <cell r="V162" t="str">
            <v>INEXISTENTE</v>
          </cell>
          <cell r="W162" t="str">
            <v>INEXISTENTE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A163">
            <v>34121</v>
          </cell>
          <cell r="B163" t="str">
            <v>INEXISTENTE</v>
          </cell>
          <cell r="C163" t="str">
            <v>INEXISTENTE</v>
          </cell>
          <cell r="D163" t="str">
            <v>INEXISTENTE</v>
          </cell>
          <cell r="E163" t="str">
            <v>INEXISTENTE</v>
          </cell>
          <cell r="F163">
            <v>0.30370000000000003</v>
          </cell>
          <cell r="G163">
            <v>0.30719999999999997</v>
          </cell>
          <cell r="H163">
            <v>0.30339981732324839</v>
          </cell>
          <cell r="I163">
            <v>0.3034</v>
          </cell>
          <cell r="J163" t="str">
            <v>INEXISTENTE</v>
          </cell>
          <cell r="K163" t="str">
            <v>INEXISTENTE</v>
          </cell>
          <cell r="L163">
            <v>0.31490000000000001</v>
          </cell>
          <cell r="M163">
            <v>0.30080000000000001</v>
          </cell>
          <cell r="N163">
            <v>0.27610000000000001</v>
          </cell>
          <cell r="O163">
            <v>0.30719999999999997</v>
          </cell>
          <cell r="P163">
            <v>0.30530000000000002</v>
          </cell>
          <cell r="Q163">
            <v>0.30730400000000002</v>
          </cell>
          <cell r="R163">
            <v>0.30080000000000001</v>
          </cell>
          <cell r="S163">
            <v>0.30545</v>
          </cell>
          <cell r="T163">
            <v>0.31490000000000001</v>
          </cell>
          <cell r="U163" t="str">
            <v>INEXISTENTE</v>
          </cell>
          <cell r="V163" t="str">
            <v>INEXISTENTE</v>
          </cell>
          <cell r="W163" t="str">
            <v>INEXISTENTE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A164">
            <v>34151</v>
          </cell>
          <cell r="B164" t="str">
            <v>INEXISTENTE</v>
          </cell>
          <cell r="C164" t="str">
            <v>INEXISTENTE</v>
          </cell>
          <cell r="D164" t="str">
            <v>INEXISTENTE</v>
          </cell>
          <cell r="E164" t="str">
            <v>INEXISTENTE</v>
          </cell>
          <cell r="F164">
            <v>0.31009999999999999</v>
          </cell>
          <cell r="G164">
            <v>0.3196</v>
          </cell>
          <cell r="H164">
            <v>0.30657765205644738</v>
          </cell>
          <cell r="I164">
            <v>0.29260000000000003</v>
          </cell>
          <cell r="J164" t="str">
            <v>INEXISTENTE</v>
          </cell>
          <cell r="K164" t="str">
            <v>INEXISTENTE</v>
          </cell>
          <cell r="L164">
            <v>0.3125</v>
          </cell>
          <cell r="M164">
            <v>0.30370000000000003</v>
          </cell>
          <cell r="N164">
            <v>0.30670000000000003</v>
          </cell>
          <cell r="O164">
            <v>0.3196</v>
          </cell>
          <cell r="P164">
            <v>0.30890000000000001</v>
          </cell>
          <cell r="Q164">
            <v>0.31021899999999997</v>
          </cell>
          <cell r="R164">
            <v>0.30370000000000003</v>
          </cell>
          <cell r="S164">
            <v>0.31484999999999996</v>
          </cell>
          <cell r="T164">
            <v>0.3125</v>
          </cell>
          <cell r="U164" t="str">
            <v>INEXISTENTE</v>
          </cell>
          <cell r="V164" t="str">
            <v>INEXISTENTE</v>
          </cell>
          <cell r="W164" t="str">
            <v>INEXISTENTE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A165">
            <v>34182</v>
          </cell>
          <cell r="B165" t="str">
            <v>INEXISTENTE</v>
          </cell>
          <cell r="C165" t="str">
            <v>INEXISTENTE</v>
          </cell>
          <cell r="D165" t="str">
            <v>INEXISTENTE</v>
          </cell>
          <cell r="E165" t="str">
            <v>INEXISTENTE</v>
          </cell>
          <cell r="F165">
            <v>0.33339999999999997</v>
          </cell>
          <cell r="G165">
            <v>0.33529999999999999</v>
          </cell>
          <cell r="H165">
            <v>0.31993456415050248</v>
          </cell>
          <cell r="I165">
            <v>0.32219999999999999</v>
          </cell>
          <cell r="J165" t="str">
            <v>INEXISTENTE</v>
          </cell>
          <cell r="K165" t="str">
            <v>INEXISTENTE</v>
          </cell>
          <cell r="L165">
            <v>0.31790000000000002</v>
          </cell>
          <cell r="M165">
            <v>0.33339999999999997</v>
          </cell>
          <cell r="N165">
            <v>0.31989999999999996</v>
          </cell>
          <cell r="O165">
            <v>0.33529999999999999</v>
          </cell>
          <cell r="P165">
            <v>0.3397</v>
          </cell>
          <cell r="Q165">
            <v>0.34006700000000001</v>
          </cell>
          <cell r="R165">
            <v>0.33339999999999997</v>
          </cell>
          <cell r="S165">
            <v>0.33434999999999998</v>
          </cell>
          <cell r="T165">
            <v>0.31790000000000002</v>
          </cell>
          <cell r="U165" t="str">
            <v>INEXISTENTE</v>
          </cell>
          <cell r="V165" t="str">
            <v>INEXISTENTE</v>
          </cell>
          <cell r="W165" t="str">
            <v>INEXISTENTE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A166">
            <v>34213</v>
          </cell>
          <cell r="B166" t="str">
            <v>INEXISTENTE</v>
          </cell>
          <cell r="C166" t="str">
            <v>INEXISTENTE</v>
          </cell>
          <cell r="D166" t="str">
            <v>INEXISTENTE</v>
          </cell>
          <cell r="E166" t="str">
            <v>INEXISTENTE</v>
          </cell>
          <cell r="F166">
            <v>0.35630000000000001</v>
          </cell>
          <cell r="G166">
            <v>0.36990000000000001</v>
          </cell>
          <cell r="H166">
            <v>0.34383852691218153</v>
          </cell>
          <cell r="I166">
            <v>0.35170000000000001</v>
          </cell>
          <cell r="J166" t="str">
            <v>INEXISTENTE</v>
          </cell>
          <cell r="K166" t="str">
            <v>INEXISTENTE</v>
          </cell>
          <cell r="L166">
            <v>0.3528</v>
          </cell>
          <cell r="M166">
            <v>0.34620000000000001</v>
          </cell>
          <cell r="N166">
            <v>0.34380000000000005</v>
          </cell>
          <cell r="O166">
            <v>0.36990000000000001</v>
          </cell>
          <cell r="P166">
            <v>0.34119999999999995</v>
          </cell>
          <cell r="Q166">
            <v>0.35293100000000005</v>
          </cell>
          <cell r="R166">
            <v>0.34620000000000001</v>
          </cell>
          <cell r="S166">
            <v>0.36309999999999998</v>
          </cell>
          <cell r="T166">
            <v>0.3528</v>
          </cell>
          <cell r="U166" t="str">
            <v>INEXISTENTE</v>
          </cell>
          <cell r="V166" t="str">
            <v>INEXISTENTE</v>
          </cell>
          <cell r="W166" t="str">
            <v>INEXISTENTE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A167">
            <v>34243</v>
          </cell>
          <cell r="B167" t="str">
            <v>INEXISTENTE</v>
          </cell>
          <cell r="C167" t="str">
            <v>INEXISTENTE</v>
          </cell>
          <cell r="D167" t="str">
            <v>INEXISTENTE</v>
          </cell>
          <cell r="E167" t="str">
            <v>INEXISTENTE</v>
          </cell>
          <cell r="F167">
            <v>0.3412</v>
          </cell>
          <cell r="G167">
            <v>0.35139999999999999</v>
          </cell>
          <cell r="H167">
            <v>0.35164690382081676</v>
          </cell>
          <cell r="I167">
            <v>0.34920000000000001</v>
          </cell>
          <cell r="J167" t="str">
            <v>INEXISTENTE</v>
          </cell>
          <cell r="K167" t="str">
            <v>INEXISTENTE</v>
          </cell>
          <cell r="L167">
            <v>0.35039999999999999</v>
          </cell>
          <cell r="M167">
            <v>0.36530000000000001</v>
          </cell>
          <cell r="N167">
            <v>0.35170000000000001</v>
          </cell>
          <cell r="O167">
            <v>0.35139999999999999</v>
          </cell>
          <cell r="P167">
            <v>0.35229999999999995</v>
          </cell>
          <cell r="Q167">
            <v>0.37212699999999999</v>
          </cell>
          <cell r="R167">
            <v>0.36530000000000001</v>
          </cell>
          <cell r="S167">
            <v>0.3463</v>
          </cell>
          <cell r="T167">
            <v>0.35039999999999999</v>
          </cell>
          <cell r="U167" t="str">
            <v>INEXISTENTE</v>
          </cell>
          <cell r="V167" t="str">
            <v>INEXISTENTE</v>
          </cell>
          <cell r="W167" t="str">
            <v>INEXISTENTE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A168">
            <v>34274</v>
          </cell>
          <cell r="B168" t="str">
            <v>INEXISTENTE</v>
          </cell>
          <cell r="C168" t="str">
            <v>INEXISTENTE</v>
          </cell>
          <cell r="D168" t="str">
            <v>INEXISTENTE</v>
          </cell>
          <cell r="E168" t="str">
            <v>INEXISTENTE</v>
          </cell>
          <cell r="F168">
            <v>0.36</v>
          </cell>
          <cell r="G168">
            <v>0.36959999999999998</v>
          </cell>
          <cell r="H168">
            <v>0.33901939760210564</v>
          </cell>
          <cell r="I168">
            <v>0.34889999999999999</v>
          </cell>
          <cell r="J168" t="str">
            <v>INEXISTENTE</v>
          </cell>
          <cell r="K168" t="str">
            <v>INEXISTENTE</v>
          </cell>
          <cell r="L168">
            <v>0.36149999999999999</v>
          </cell>
          <cell r="M168">
            <v>0.36159999999999998</v>
          </cell>
          <cell r="N168">
            <v>0.33899999999999997</v>
          </cell>
          <cell r="O168">
            <v>0.36959999999999998</v>
          </cell>
          <cell r="P168">
            <v>0.35840000000000005</v>
          </cell>
          <cell r="Q168">
            <v>0.36840800000000001</v>
          </cell>
          <cell r="R168">
            <v>0.36159999999999998</v>
          </cell>
          <cell r="S168">
            <v>0.36480000000000001</v>
          </cell>
          <cell r="T168">
            <v>0.36149999999999999</v>
          </cell>
          <cell r="U168" t="str">
            <v>INEXISTENTE</v>
          </cell>
          <cell r="V168" t="str">
            <v>INEXISTENTE</v>
          </cell>
          <cell r="W168" t="str">
            <v>INEXISTENTE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A169">
            <v>34304</v>
          </cell>
          <cell r="B169" t="str">
            <v>INEXISTENTE</v>
          </cell>
          <cell r="C169" t="str">
            <v>INEXISTENTE</v>
          </cell>
          <cell r="D169" t="str">
            <v>INEXISTENTE</v>
          </cell>
          <cell r="E169" t="str">
            <v>INEXISTENTE</v>
          </cell>
          <cell r="F169">
            <v>0.37730000000000002</v>
          </cell>
          <cell r="G169">
            <v>0.36219999999999997</v>
          </cell>
          <cell r="H169">
            <v>0.36689233457086678</v>
          </cell>
          <cell r="I169">
            <v>0.3735</v>
          </cell>
          <cell r="J169" t="str">
            <v>INEXISTENTE</v>
          </cell>
          <cell r="K169" t="str">
            <v>INEXISTENTE</v>
          </cell>
          <cell r="L169">
            <v>0.38319999999999999</v>
          </cell>
          <cell r="M169">
            <v>0.36799999999999999</v>
          </cell>
          <cell r="N169">
            <v>0.3669</v>
          </cell>
          <cell r="O169">
            <v>0.36220000000000002</v>
          </cell>
          <cell r="P169">
            <v>0.38520000000000004</v>
          </cell>
          <cell r="Q169">
            <v>0.37484000000000001</v>
          </cell>
          <cell r="R169">
            <v>0.36799999999999999</v>
          </cell>
          <cell r="S169">
            <v>0.36975000000000002</v>
          </cell>
          <cell r="T169">
            <v>0.38319999999999999</v>
          </cell>
          <cell r="U169" t="str">
            <v>INEXISTENTE</v>
          </cell>
          <cell r="V169" t="str">
            <v>INEXISTENTE</v>
          </cell>
          <cell r="W169" t="str">
            <v>INEXISTENTE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A170">
            <v>34335</v>
          </cell>
          <cell r="B170" t="str">
            <v>INEXISTENTE</v>
          </cell>
          <cell r="C170" t="str">
            <v>INEXISTENTE</v>
          </cell>
          <cell r="D170" t="str">
            <v>INEXISTENTE</v>
          </cell>
          <cell r="E170" t="str">
            <v>INEXISTENTE</v>
          </cell>
          <cell r="F170">
            <v>0.41320000000000001</v>
          </cell>
          <cell r="G170">
            <v>0.4219</v>
          </cell>
          <cell r="H170">
            <v>0.39170261490120883</v>
          </cell>
          <cell r="I170">
            <v>0.40250000000000002</v>
          </cell>
          <cell r="J170" t="str">
            <v>INEXISTENTE</v>
          </cell>
          <cell r="K170" t="str">
            <v>INEXISTENTE</v>
          </cell>
          <cell r="L170">
            <v>0.39069999999999999</v>
          </cell>
          <cell r="M170">
            <v>0.41439999999999999</v>
          </cell>
          <cell r="N170">
            <v>0.39169999999999999</v>
          </cell>
          <cell r="O170">
            <v>0.4219</v>
          </cell>
          <cell r="P170">
            <v>0.40299999999999997</v>
          </cell>
          <cell r="Q170">
            <v>0.42147199999999996</v>
          </cell>
          <cell r="R170">
            <v>0.41439999999999999</v>
          </cell>
          <cell r="S170">
            <v>0.41754999999999998</v>
          </cell>
          <cell r="T170">
            <v>0.39069999999999999</v>
          </cell>
          <cell r="U170" t="str">
            <v>INEXISTENTE</v>
          </cell>
          <cell r="V170" t="str">
            <v>INEXISTENTE</v>
          </cell>
          <cell r="W170" t="str">
            <v>INEXISTENTE</v>
          </cell>
          <cell r="X170">
            <v>0.41310000000000002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A171">
            <v>34366</v>
          </cell>
          <cell r="B171" t="str">
            <v>INEXISTENTE</v>
          </cell>
          <cell r="C171" t="str">
            <v>INEXISTENTE</v>
          </cell>
          <cell r="D171" t="str">
            <v>INEXISTENTE</v>
          </cell>
          <cell r="E171" t="str">
            <v>INEXISTENTE</v>
          </cell>
          <cell r="F171">
            <v>0.40570000000000001</v>
          </cell>
          <cell r="G171">
            <v>0.42409999999999998</v>
          </cell>
          <cell r="H171">
            <v>0.39698454002755268</v>
          </cell>
          <cell r="I171">
            <v>0.39689999999999998</v>
          </cell>
          <cell r="J171" t="str">
            <v>INEXISTENTE</v>
          </cell>
          <cell r="K171" t="str">
            <v>INEXISTENTE</v>
          </cell>
          <cell r="L171">
            <v>0.4078</v>
          </cell>
          <cell r="M171">
            <v>0.39860000000000001</v>
          </cell>
          <cell r="N171">
            <v>0.39700000000000002</v>
          </cell>
          <cell r="O171">
            <v>0.42409999999999998</v>
          </cell>
          <cell r="P171">
            <v>0.38189999999999996</v>
          </cell>
          <cell r="Q171">
            <v>0.40559299999999998</v>
          </cell>
          <cell r="R171">
            <v>0.39860000000000001</v>
          </cell>
          <cell r="S171">
            <v>0.41489999999999999</v>
          </cell>
          <cell r="T171">
            <v>0.4078</v>
          </cell>
          <cell r="U171" t="str">
            <v>INEXISTENTE</v>
          </cell>
          <cell r="V171" t="str">
            <v>INEXISTENTE</v>
          </cell>
          <cell r="W171" t="str">
            <v>INEXISTENTE</v>
          </cell>
          <cell r="X171">
            <v>0.40273158304437051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34394</v>
          </cell>
          <cell r="B172" t="str">
            <v>INEXISTENTE</v>
          </cell>
          <cell r="C172" t="str">
            <v>INEXISTENTE</v>
          </cell>
          <cell r="D172" t="str">
            <v>INEXISTENTE</v>
          </cell>
          <cell r="E172" t="str">
            <v>INEXISTENTE</v>
          </cell>
          <cell r="F172">
            <v>0.43080000000000002</v>
          </cell>
          <cell r="G172">
            <v>0.44829999999999998</v>
          </cell>
          <cell r="H172">
            <v>0.43631183914972893</v>
          </cell>
          <cell r="I172">
            <v>0.4677</v>
          </cell>
          <cell r="J172" t="str">
            <v>INEXISTENTE</v>
          </cell>
          <cell r="K172">
            <v>0.46014992785897979</v>
          </cell>
          <cell r="L172">
            <v>0.45710000000000001</v>
          </cell>
          <cell r="M172">
            <v>0.41849999999999998</v>
          </cell>
          <cell r="N172">
            <v>0.43630000000000002</v>
          </cell>
          <cell r="O172">
            <v>0.44829999999999998</v>
          </cell>
          <cell r="P172">
            <v>0.4194</v>
          </cell>
          <cell r="Q172">
            <v>0.425593</v>
          </cell>
          <cell r="R172">
            <v>0.41849999999999998</v>
          </cell>
          <cell r="S172">
            <v>0.43955</v>
          </cell>
          <cell r="T172">
            <v>0.45710000000000001</v>
          </cell>
          <cell r="U172" t="str">
            <v>INEXISTENTE</v>
          </cell>
          <cell r="V172" t="str">
            <v>INEXISTENTE</v>
          </cell>
          <cell r="W172" t="str">
            <v>INEXISTENTE</v>
          </cell>
          <cell r="X172">
            <v>0.42750479265462604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A173">
            <v>34425</v>
          </cell>
          <cell r="B173" t="str">
            <v>INEXISTENTE</v>
          </cell>
          <cell r="C173" t="str">
            <v>INEXISTENTE</v>
          </cell>
          <cell r="D173" t="str">
            <v>INEXISTENTE</v>
          </cell>
          <cell r="E173" t="str">
            <v>INEXISTENTE</v>
          </cell>
          <cell r="F173">
            <v>0.42859999999999998</v>
          </cell>
          <cell r="G173">
            <v>0.42460000000000003</v>
          </cell>
          <cell r="H173">
            <v>0.4124995232101305</v>
          </cell>
          <cell r="I173">
            <v>0.40439999999999998</v>
          </cell>
          <cell r="J173" t="str">
            <v>INEXISTENTE</v>
          </cell>
          <cell r="K173">
            <v>0.4219644487406693</v>
          </cell>
          <cell r="L173">
            <v>0.40920000000000001</v>
          </cell>
          <cell r="M173">
            <v>0.4597</v>
          </cell>
          <cell r="N173">
            <v>0.41249999999999998</v>
          </cell>
          <cell r="O173">
            <v>0.42459999999999998</v>
          </cell>
          <cell r="P173">
            <v>0.4622</v>
          </cell>
          <cell r="Q173">
            <v>0.466999</v>
          </cell>
          <cell r="R173">
            <v>0.4597</v>
          </cell>
          <cell r="S173">
            <v>0.42659999999999998</v>
          </cell>
          <cell r="T173">
            <v>0.40910000000000002</v>
          </cell>
          <cell r="U173" t="str">
            <v>INEXISTENTE</v>
          </cell>
          <cell r="V173" t="str">
            <v>INEXISTENTE</v>
          </cell>
          <cell r="W173" t="str">
            <v>INEXISTENTE</v>
          </cell>
          <cell r="X173">
            <v>0.42680944303081714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A174">
            <v>34455</v>
          </cell>
          <cell r="B174" t="str">
            <v>INEXISTENTE</v>
          </cell>
          <cell r="C174" t="str">
            <v>INEXISTENTE</v>
          </cell>
          <cell r="D174" t="str">
            <v>INEXISTENTE</v>
          </cell>
          <cell r="E174" t="str">
            <v>INEXISTENTE</v>
          </cell>
          <cell r="F174">
            <v>0.42730000000000001</v>
          </cell>
          <cell r="G174">
            <v>0.40950000000000003</v>
          </cell>
          <cell r="H174">
            <v>0.44209659344071928</v>
          </cell>
          <cell r="I174">
            <v>0.42749999999999999</v>
          </cell>
          <cell r="J174" t="str">
            <v>INEXISTENTE</v>
          </cell>
          <cell r="K174">
            <v>0.44168831953592358</v>
          </cell>
          <cell r="L174">
            <v>0.42580000000000001</v>
          </cell>
          <cell r="M174">
            <v>0.46439999999999998</v>
          </cell>
          <cell r="N174">
            <v>0.44209999999999999</v>
          </cell>
          <cell r="O174">
            <v>0.40949999999999998</v>
          </cell>
          <cell r="P174">
            <v>0.45100000000000001</v>
          </cell>
          <cell r="Q174">
            <v>0.47172199999999997</v>
          </cell>
          <cell r="R174">
            <v>0.46439999999999998</v>
          </cell>
          <cell r="S174">
            <v>0.41839999999999999</v>
          </cell>
          <cell r="T174">
            <v>0.42580000000000001</v>
          </cell>
          <cell r="U174" t="str">
            <v>INEXISTENTE</v>
          </cell>
          <cell r="V174" t="str">
            <v>INEXISTENTE</v>
          </cell>
          <cell r="W174" t="str">
            <v>INEXISTENTE</v>
          </cell>
          <cell r="X174">
            <v>0.44029425606221984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A175">
            <v>34486</v>
          </cell>
          <cell r="B175" t="str">
            <v>INEXISTENTE</v>
          </cell>
          <cell r="C175" t="str">
            <v>INEXISTENTE</v>
          </cell>
          <cell r="D175" t="str">
            <v>INEXISTENTE</v>
          </cell>
          <cell r="E175" t="str">
            <v>INEXISTENTE</v>
          </cell>
          <cell r="F175">
            <v>0.4824</v>
          </cell>
          <cell r="G175">
            <v>0.46579999999999999</v>
          </cell>
          <cell r="H175">
            <v>0.44650113289515581</v>
          </cell>
          <cell r="I175">
            <v>0.43830000000000002</v>
          </cell>
          <cell r="J175" t="str">
            <v>INEXISTENTE</v>
          </cell>
          <cell r="K175">
            <v>0.44078630257560181</v>
          </cell>
          <cell r="L175">
            <v>0.4521</v>
          </cell>
          <cell r="M175">
            <v>0.46879999999999999</v>
          </cell>
          <cell r="N175">
            <v>0.44650000000000001</v>
          </cell>
          <cell r="O175">
            <v>0.46579999999999999</v>
          </cell>
          <cell r="P175">
            <v>0.50749999999999995</v>
          </cell>
          <cell r="Q175">
            <v>0.47609729000000001</v>
          </cell>
          <cell r="R175">
            <v>0.46879999999999999</v>
          </cell>
          <cell r="S175">
            <v>0.47409999999999997</v>
          </cell>
          <cell r="T175">
            <v>0.4521</v>
          </cell>
          <cell r="U175" t="str">
            <v>INEXISTENTE</v>
          </cell>
          <cell r="V175" t="str">
            <v>INEXISTENTE</v>
          </cell>
          <cell r="W175" t="str">
            <v>INEXISTENTE</v>
          </cell>
          <cell r="X175">
            <v>0.47429878415793891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A176">
            <v>34516</v>
          </cell>
          <cell r="B176" t="str">
            <v>INEXISTENTE</v>
          </cell>
          <cell r="C176" t="str">
            <v>INEXISTENTE</v>
          </cell>
          <cell r="D176" t="str">
            <v>INEXISTENTE</v>
          </cell>
          <cell r="E176" t="str">
            <v>INEXISTENTE</v>
          </cell>
          <cell r="F176">
            <v>7.7499999999999999E-2</v>
          </cell>
          <cell r="G176">
            <v>5.4699999999999999E-2</v>
          </cell>
          <cell r="H176">
            <v>5.2153791384834447E-2</v>
          </cell>
          <cell r="I176" t="str">
            <v>INEXISTENTE</v>
          </cell>
          <cell r="J176">
            <v>6.0799999999999965E-2</v>
          </cell>
          <cell r="K176" t="str">
            <v>INEXISTENTE</v>
          </cell>
          <cell r="L176">
            <v>4.3299999999999998E-2</v>
          </cell>
          <cell r="M176">
            <v>5.0261E-2</v>
          </cell>
          <cell r="N176">
            <v>5.21E-2</v>
          </cell>
          <cell r="O176">
            <v>5.4699999999999999E-2</v>
          </cell>
          <cell r="P176">
            <v>6.9500000000000006E-2</v>
          </cell>
          <cell r="Q176">
            <v>5.5512829999999999E-2</v>
          </cell>
          <cell r="R176">
            <v>5.0261E-2</v>
          </cell>
          <cell r="S176">
            <v>6.6099999999999992E-2</v>
          </cell>
          <cell r="T176">
            <v>0.4</v>
          </cell>
          <cell r="U176" t="str">
            <v>INEXISTENTE</v>
          </cell>
          <cell r="V176" t="str">
            <v>INEXISTENTE</v>
          </cell>
          <cell r="W176" t="str">
            <v>INEXISTENTE</v>
          </cell>
          <cell r="X176">
            <v>6.8401591060201383E-2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A177">
            <v>34547</v>
          </cell>
          <cell r="B177" t="str">
            <v>INEXISTENTE</v>
          </cell>
          <cell r="C177" t="str">
            <v>INEXISTENTE</v>
          </cell>
          <cell r="D177" t="str">
            <v>INEXISTENTE</v>
          </cell>
          <cell r="E177" t="str">
            <v>INEXISTENTE</v>
          </cell>
          <cell r="F177">
            <v>1.8499999999999999E-2</v>
          </cell>
          <cell r="G177">
            <v>3.3399999999999999E-2</v>
          </cell>
          <cell r="H177">
            <v>5.0076129250549828E-2</v>
          </cell>
          <cell r="I177" t="str">
            <v>INEXISTENTE</v>
          </cell>
          <cell r="J177">
            <v>5.4599999999999982E-2</v>
          </cell>
          <cell r="K177" t="str">
            <v>INEXISTENTE</v>
          </cell>
          <cell r="L177">
            <v>3.9399999999999998E-2</v>
          </cell>
          <cell r="M177">
            <v>2.1312000000000001E-2</v>
          </cell>
          <cell r="N177">
            <v>0.05</v>
          </cell>
          <cell r="O177">
            <v>3.3399999999999999E-2</v>
          </cell>
          <cell r="P177">
            <v>1.95E-2</v>
          </cell>
          <cell r="Q177">
            <v>2.6418560000000001E-2</v>
          </cell>
          <cell r="R177">
            <v>2.1312000000000001E-2</v>
          </cell>
          <cell r="S177">
            <v>2.5950000000000001E-2</v>
          </cell>
          <cell r="T177">
            <v>7.5600000000000001E-2</v>
          </cell>
          <cell r="U177" t="str">
            <v>INEXISTENTE</v>
          </cell>
          <cell r="V177" t="str">
            <v>INEXISTENTE</v>
          </cell>
          <cell r="W177" t="str">
            <v>INEXISTENTE</v>
          </cell>
          <cell r="X177">
            <v>1.8604041793586878E-2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A178">
            <v>34578</v>
          </cell>
          <cell r="B178" t="str">
            <v>INEXISTENTE</v>
          </cell>
          <cell r="C178" t="str">
            <v>INEXISTENTE</v>
          </cell>
          <cell r="D178" t="str">
            <v>INEXISTENTE</v>
          </cell>
          <cell r="E178" t="str">
            <v>INEXISTENTE</v>
          </cell>
          <cell r="F178">
            <v>1.4E-2</v>
          </cell>
          <cell r="G178">
            <v>1.55E-2</v>
          </cell>
          <cell r="H178">
            <v>1.6271951023038467E-2</v>
          </cell>
          <cell r="I178" t="str">
            <v>INEXISTENTE</v>
          </cell>
          <cell r="J178">
            <v>1.5099999999999891E-2</v>
          </cell>
          <cell r="K178" t="str">
            <v>INEXISTENTE</v>
          </cell>
          <cell r="L178">
            <v>1.7500000000000002E-2</v>
          </cell>
          <cell r="M178">
            <v>2.4390999999999999E-2</v>
          </cell>
          <cell r="N178">
            <v>1.6299999999999999E-2</v>
          </cell>
          <cell r="O178">
            <v>1.55E-2</v>
          </cell>
          <cell r="P178">
            <v>8.199999999999999E-3</v>
          </cell>
          <cell r="Q178">
            <v>2.9512960000000001E-2</v>
          </cell>
          <cell r="R178">
            <v>2.4390999999999999E-2</v>
          </cell>
          <cell r="S178">
            <v>1.4749999999999999E-2</v>
          </cell>
          <cell r="T178">
            <v>1.7500000000000002E-2</v>
          </cell>
          <cell r="U178" t="str">
            <v>INEXISTENTE</v>
          </cell>
          <cell r="V178" t="str">
            <v>INEXISTENTE</v>
          </cell>
          <cell r="W178" t="str">
            <v>INEXISTENTE</v>
          </cell>
          <cell r="X178">
            <v>1.5295239932687998E-2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A179">
            <v>34608</v>
          </cell>
          <cell r="B179" t="str">
            <v>INEXISTENTE</v>
          </cell>
          <cell r="C179" t="str">
            <v>INEXISTENTE</v>
          </cell>
          <cell r="D179" t="str">
            <v>INEXISTENTE</v>
          </cell>
          <cell r="E179" t="str">
            <v>INEXISTENTE</v>
          </cell>
          <cell r="F179">
            <v>2.8199999999999999E-2</v>
          </cell>
          <cell r="G179">
            <v>2.5499999999999998E-2</v>
          </cell>
          <cell r="H179">
            <v>1.9023462270133296E-2</v>
          </cell>
          <cell r="I179" t="str">
            <v>INEXISTENTE</v>
          </cell>
          <cell r="J179">
            <v>1.859999999999995E-2</v>
          </cell>
          <cell r="K179" t="str">
            <v>INEXISTENTE</v>
          </cell>
          <cell r="L179">
            <v>1.8200000000000001E-2</v>
          </cell>
          <cell r="M179">
            <v>2.5551000000000001E-2</v>
          </cell>
          <cell r="N179">
            <v>1.9E-2</v>
          </cell>
          <cell r="O179">
            <v>2.5499999999999998E-2</v>
          </cell>
          <cell r="P179">
            <v>3.1699999999999999E-2</v>
          </cell>
          <cell r="Q179">
            <v>3.0678759999999999E-2</v>
          </cell>
          <cell r="R179">
            <v>2.5551000000000001E-2</v>
          </cell>
          <cell r="S179">
            <v>2.6849999999999999E-2</v>
          </cell>
          <cell r="T179">
            <v>1.8200000000000001E-2</v>
          </cell>
          <cell r="U179" t="str">
            <v>INEXISTENTE</v>
          </cell>
          <cell r="V179" t="str">
            <v>INEXISTENTE</v>
          </cell>
          <cell r="W179" t="str">
            <v>INEXISTENTE</v>
          </cell>
          <cell r="X179">
            <v>2.620244077530498E-2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A180">
            <v>34639</v>
          </cell>
          <cell r="B180" t="str">
            <v>INEXISTENTE</v>
          </cell>
          <cell r="C180" t="str">
            <v>INEXISTENTE</v>
          </cell>
          <cell r="D180" t="str">
            <v>INEXISTENTE</v>
          </cell>
          <cell r="E180" t="str">
            <v>INEXISTENTE</v>
          </cell>
          <cell r="F180">
            <v>2.9600000000000001E-2</v>
          </cell>
          <cell r="G180">
            <v>2.4700000000000003E-2</v>
          </cell>
          <cell r="H180">
            <v>2.9558182949595446E-2</v>
          </cell>
          <cell r="I180" t="str">
            <v>INEXISTENTE</v>
          </cell>
          <cell r="J180">
            <v>3.2699999999999951E-2</v>
          </cell>
          <cell r="K180" t="str">
            <v>INEXISTENTE</v>
          </cell>
          <cell r="L180">
            <v>2.8500000000000001E-2</v>
          </cell>
          <cell r="M180">
            <v>2.921E-2</v>
          </cell>
          <cell r="N180">
            <v>2.9500000000000002E-2</v>
          </cell>
          <cell r="O180">
            <v>2.47E-2</v>
          </cell>
          <cell r="P180">
            <v>3.0200000000000001E-2</v>
          </cell>
          <cell r="Q180">
            <v>3.4356049999999999E-2</v>
          </cell>
          <cell r="R180">
            <v>2.921E-2</v>
          </cell>
          <cell r="S180">
            <v>2.7150000000000001E-2</v>
          </cell>
          <cell r="T180">
            <v>2.8500000000000001E-2</v>
          </cell>
          <cell r="U180" t="str">
            <v>INEXISTENTE</v>
          </cell>
          <cell r="V180" t="str">
            <v>INEXISTENTE</v>
          </cell>
          <cell r="W180" t="str">
            <v>INEXISTENTE</v>
          </cell>
          <cell r="X180">
            <v>2.8094973561302972E-2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A181">
            <v>34669</v>
          </cell>
          <cell r="B181" t="str">
            <v>INEXISTENTE</v>
          </cell>
          <cell r="C181" t="str">
            <v>INEXISTENTE</v>
          </cell>
          <cell r="D181" t="str">
            <v>INEXISTENTE</v>
          </cell>
          <cell r="E181" t="str">
            <v>INEXISTENTE</v>
          </cell>
          <cell r="F181">
            <v>1.7000000000000001E-2</v>
          </cell>
          <cell r="G181">
            <v>5.6999999999999993E-3</v>
          </cell>
          <cell r="H181">
            <v>2.2514354789966662E-2</v>
          </cell>
          <cell r="I181" t="str">
            <v>INEXISTENTE</v>
          </cell>
          <cell r="J181">
            <v>2.1900000000000031E-2</v>
          </cell>
          <cell r="K181" t="str">
            <v>INEXISTENTE</v>
          </cell>
          <cell r="L181">
            <v>8.3999999999999995E-3</v>
          </cell>
          <cell r="M181">
            <v>2.8731E-2</v>
          </cell>
          <cell r="N181">
            <v>2.2499999999999999E-2</v>
          </cell>
          <cell r="O181">
            <v>5.7000000000000002E-3</v>
          </cell>
          <cell r="P181">
            <v>1.2500000000000001E-2</v>
          </cell>
          <cell r="Q181">
            <v>3.3874660000000001E-2</v>
          </cell>
          <cell r="R181">
            <v>2.8731E-2</v>
          </cell>
          <cell r="S181">
            <v>1.1350000000000001E-2</v>
          </cell>
          <cell r="T181">
            <v>8.3999999999999995E-3</v>
          </cell>
          <cell r="U181" t="str">
            <v>INEXISTENTE</v>
          </cell>
          <cell r="V181" t="str">
            <v>INEXISTENTE</v>
          </cell>
          <cell r="W181" t="str">
            <v>INEXISTENTE</v>
          </cell>
          <cell r="X181">
            <v>1.7100773487296994E-2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A182">
            <v>34700</v>
          </cell>
          <cell r="B182" t="str">
            <v>INEXISTENTE</v>
          </cell>
          <cell r="C182" t="str">
            <v>INEXISTENTE</v>
          </cell>
          <cell r="D182" t="str">
            <v>INEXISTENTE</v>
          </cell>
          <cell r="E182" t="str">
            <v>INEXISTENTE</v>
          </cell>
          <cell r="F182">
            <v>1.44E-2</v>
          </cell>
          <cell r="G182">
            <v>1.3599999999999999E-2</v>
          </cell>
          <cell r="H182">
            <v>0</v>
          </cell>
          <cell r="I182" t="str">
            <v>INEXISTENTE</v>
          </cell>
          <cell r="J182">
            <v>1.6699999999999937E-2</v>
          </cell>
          <cell r="K182" t="str">
            <v>INEXISTENTE</v>
          </cell>
          <cell r="L182">
            <v>9.1999999999999998E-3</v>
          </cell>
          <cell r="M182">
            <v>2.1013E-2</v>
          </cell>
          <cell r="N182">
            <v>1.78E-2</v>
          </cell>
          <cell r="O182">
            <v>1.3599999999999999E-2</v>
          </cell>
          <cell r="P182">
            <v>8.0000000000000002E-3</v>
          </cell>
          <cell r="Q182">
            <v>2.6118070000000004E-2</v>
          </cell>
          <cell r="R182">
            <v>2.1013E-2</v>
          </cell>
          <cell r="S182">
            <v>1.3999999999999999E-2</v>
          </cell>
          <cell r="T182">
            <v>9.1999999999999998E-3</v>
          </cell>
          <cell r="U182" t="str">
            <v>INEXISTENTE</v>
          </cell>
          <cell r="V182">
            <v>0</v>
          </cell>
          <cell r="W182" t="str">
            <v>INEXISTENTE</v>
          </cell>
          <cell r="X182">
            <v>1.7000177085177981E-2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A183">
            <v>34731</v>
          </cell>
          <cell r="B183" t="str">
            <v>INEXISTENTE</v>
          </cell>
          <cell r="C183" t="str">
            <v>INEXISTENTE</v>
          </cell>
          <cell r="D183" t="str">
            <v>INEXISTENTE</v>
          </cell>
          <cell r="E183" t="str">
            <v>INEXISTENTE</v>
          </cell>
          <cell r="F183">
            <v>1.01E-2</v>
          </cell>
          <cell r="G183">
            <v>1.15E-2</v>
          </cell>
          <cell r="H183">
            <v>0</v>
          </cell>
          <cell r="I183" t="str">
            <v>INEXISTENTE</v>
          </cell>
          <cell r="J183">
            <v>9.9000000000000199E-3</v>
          </cell>
          <cell r="K183" t="str">
            <v>INEXISTENTE</v>
          </cell>
          <cell r="L183">
            <v>1.3899999999999999E-2</v>
          </cell>
          <cell r="M183">
            <v>1.8530999999999999E-2</v>
          </cell>
          <cell r="N183">
            <v>1.2199999999999999E-2</v>
          </cell>
          <cell r="O183">
            <v>1.15E-2</v>
          </cell>
          <cell r="P183">
            <v>1.32E-2</v>
          </cell>
          <cell r="Q183">
            <v>2.3623660000000001E-2</v>
          </cell>
          <cell r="R183">
            <v>1.8530999999999999E-2</v>
          </cell>
          <cell r="S183">
            <v>1.0800000000000001E-2</v>
          </cell>
          <cell r="T183">
            <v>1.3899999999999999E-2</v>
          </cell>
          <cell r="U183" t="str">
            <v>INEXISTENTE</v>
          </cell>
          <cell r="V183">
            <v>3.6299999999999999E-2</v>
          </cell>
          <cell r="W183" t="str">
            <v>INEXISTENTE</v>
          </cell>
          <cell r="X183">
            <v>1.0195987385609451E-2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A184">
            <v>34759</v>
          </cell>
          <cell r="B184" t="str">
            <v>INEXISTENTE</v>
          </cell>
          <cell r="C184" t="str">
            <v>INEXISTENTE</v>
          </cell>
          <cell r="D184" t="str">
            <v>INEXISTENTE</v>
          </cell>
          <cell r="E184" t="str">
            <v>INEXISTENTE</v>
          </cell>
          <cell r="F184">
            <v>1.6199999999999999E-2</v>
          </cell>
          <cell r="G184">
            <v>1.8100000000000002E-2</v>
          </cell>
          <cell r="H184">
            <v>4.3446135658341767E-2</v>
          </cell>
          <cell r="I184" t="str">
            <v>INEXISTENTE</v>
          </cell>
          <cell r="J184">
            <v>1.4100000000000001E-2</v>
          </cell>
          <cell r="K184" t="str">
            <v>INEXISTENTE</v>
          </cell>
          <cell r="L184">
            <v>1.12E-2</v>
          </cell>
          <cell r="M184">
            <v>2.2998000000000001E-2</v>
          </cell>
          <cell r="N184">
            <v>1.2800000000000001E-2</v>
          </cell>
          <cell r="O184">
            <v>1.8100000000000002E-2</v>
          </cell>
          <cell r="P184">
            <v>1.9199999999999998E-2</v>
          </cell>
          <cell r="Q184">
            <v>2.8112990000000001E-2</v>
          </cell>
          <cell r="R184">
            <v>2.2998000000000001E-2</v>
          </cell>
          <cell r="S184">
            <v>1.7149999999999999E-2</v>
          </cell>
          <cell r="T184">
            <v>1.12E-2</v>
          </cell>
          <cell r="U184" t="str">
            <v>INEXISTENTE</v>
          </cell>
          <cell r="V184">
            <v>2.5999999999999999E-2</v>
          </cell>
          <cell r="W184" t="str">
            <v>INEXISTENTE</v>
          </cell>
          <cell r="X184">
            <v>1.5503504807139912E-2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A185">
            <v>34790</v>
          </cell>
          <cell r="B185" t="str">
            <v>INEXISTENTE</v>
          </cell>
          <cell r="C185" t="str">
            <v>INEXISTENTE</v>
          </cell>
          <cell r="D185" t="str">
            <v>INEXISTENTE</v>
          </cell>
          <cell r="E185" t="str">
            <v>INEXISTENTE</v>
          </cell>
          <cell r="F185">
            <v>2.4899999999999999E-2</v>
          </cell>
          <cell r="G185">
            <v>2.3E-2</v>
          </cell>
          <cell r="H185">
            <v>0</v>
          </cell>
          <cell r="I185" t="str">
            <v>INEXISTENTE</v>
          </cell>
          <cell r="J185">
            <v>1.9200000000000106E-2</v>
          </cell>
          <cell r="K185" t="str">
            <v>INEXISTENTE</v>
          </cell>
          <cell r="L185">
            <v>2.1000000000000001E-2</v>
          </cell>
          <cell r="M185">
            <v>3.4667000000000003E-2</v>
          </cell>
          <cell r="N185">
            <v>1.95E-2</v>
          </cell>
          <cell r="O185">
            <v>2.3E-2</v>
          </cell>
          <cell r="P185">
            <v>2.64E-2</v>
          </cell>
          <cell r="Q185">
            <v>3.9840340000000002E-2</v>
          </cell>
          <cell r="R185">
            <v>3.4667000000000003E-2</v>
          </cell>
          <cell r="S185">
            <v>2.3949999999999999E-2</v>
          </cell>
          <cell r="T185">
            <v>2.1000000000000001E-2</v>
          </cell>
          <cell r="U185" t="str">
            <v>INEXISTENTE</v>
          </cell>
          <cell r="V185">
            <v>4.2599999999999999E-2</v>
          </cell>
          <cell r="W185" t="str">
            <v>INEXISTENTE</v>
          </cell>
          <cell r="X185">
            <v>2.4300000000000002E-2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A186">
            <v>34820</v>
          </cell>
          <cell r="B186" t="str">
            <v>INEXISTENTE</v>
          </cell>
          <cell r="C186" t="str">
            <v>INEXISTENTE</v>
          </cell>
          <cell r="D186" t="str">
            <v>INEXISTENTE</v>
          </cell>
          <cell r="E186" t="str">
            <v>INEXISTENTE</v>
          </cell>
          <cell r="F186">
            <v>2.1000000000000001E-2</v>
          </cell>
          <cell r="G186">
            <v>4.0000000000000001E-3</v>
          </cell>
          <cell r="H186">
            <v>0</v>
          </cell>
          <cell r="I186" t="str">
            <v>INEXISTENTE</v>
          </cell>
          <cell r="J186">
            <v>2.5700000000000056E-2</v>
          </cell>
          <cell r="K186" t="str">
            <v>INEXISTENTE</v>
          </cell>
          <cell r="L186">
            <v>5.7999999999999996E-3</v>
          </cell>
          <cell r="M186">
            <v>3.2471E-2</v>
          </cell>
          <cell r="N186">
            <v>2.7699999999999999E-2</v>
          </cell>
          <cell r="O186">
            <v>4.0000000000000001E-3</v>
          </cell>
          <cell r="P186">
            <v>1.9699999999999999E-2</v>
          </cell>
          <cell r="Q186">
            <v>3.7633359999999998E-2</v>
          </cell>
          <cell r="R186">
            <v>3.2471E-2</v>
          </cell>
          <cell r="S186">
            <v>1.2500000000000001E-2</v>
          </cell>
          <cell r="T186">
            <v>5.7999999999999996E-3</v>
          </cell>
          <cell r="U186" t="str">
            <v>INEXISTENTE</v>
          </cell>
          <cell r="V186">
            <v>4.2500000000000003E-2</v>
          </cell>
          <cell r="W186" t="str">
            <v>INEXISTENTE</v>
          </cell>
          <cell r="X186">
            <v>2.6699999999999998E-2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A187">
            <v>34851</v>
          </cell>
          <cell r="B187" t="str">
            <v>INEXISTENTE</v>
          </cell>
          <cell r="C187" t="str">
            <v>INEXISTENTE</v>
          </cell>
          <cell r="D187" t="str">
            <v>INEXISTENTE</v>
          </cell>
          <cell r="E187" t="str">
            <v>INEXISTENTE</v>
          </cell>
          <cell r="F187">
            <v>2.18E-2</v>
          </cell>
          <cell r="G187">
            <v>2.6200000000000001E-2</v>
          </cell>
          <cell r="H187">
            <v>7.1236368786290916E-2</v>
          </cell>
          <cell r="I187" t="str">
            <v>INEXISTENTE</v>
          </cell>
          <cell r="J187">
            <v>1.8199999999999994E-2</v>
          </cell>
          <cell r="K187" t="str">
            <v>INEXISTENTE</v>
          </cell>
          <cell r="L187">
            <v>2.46E-2</v>
          </cell>
          <cell r="M187">
            <v>2.8863E-2</v>
          </cell>
          <cell r="N187">
            <v>2.2499999999999999E-2</v>
          </cell>
          <cell r="O187">
            <v>2.6200000000000001E-2</v>
          </cell>
          <cell r="P187">
            <v>2.6600000000000002E-2</v>
          </cell>
          <cell r="Q187">
            <v>3.4007320000000001E-2</v>
          </cell>
          <cell r="R187">
            <v>2.8863E-2</v>
          </cell>
          <cell r="S187">
            <v>2.4E-2</v>
          </cell>
          <cell r="T187">
            <v>2.46E-2</v>
          </cell>
          <cell r="U187" t="str">
            <v>INEXISTENTE</v>
          </cell>
          <cell r="V187">
            <v>4.0399999999999998E-2</v>
          </cell>
          <cell r="W187" t="str">
            <v>INEXISTENTE</v>
          </cell>
          <cell r="X187">
            <v>2.2599999999999999E-2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A188">
            <v>34881</v>
          </cell>
          <cell r="B188" t="str">
            <v>INEXISTENTE</v>
          </cell>
          <cell r="C188" t="str">
            <v>INEXISTENTE</v>
          </cell>
          <cell r="D188" t="str">
            <v>INEXISTENTE</v>
          </cell>
          <cell r="E188" t="str">
            <v>INEXISTENTE</v>
          </cell>
          <cell r="F188">
            <v>2.46E-2</v>
          </cell>
          <cell r="G188">
            <v>2.24E-2</v>
          </cell>
          <cell r="H188">
            <v>0</v>
          </cell>
          <cell r="I188" t="str">
            <v>INEXISTENTE</v>
          </cell>
          <cell r="J188" t="str">
            <v>INEXISTENTE</v>
          </cell>
          <cell r="K188" t="str">
            <v>INEXISTENTE</v>
          </cell>
          <cell r="L188">
            <v>1.8200000000000001E-2</v>
          </cell>
          <cell r="M188">
            <v>2.9905000000000001E-2</v>
          </cell>
          <cell r="N188">
            <v>2.5899999999999999E-2</v>
          </cell>
          <cell r="O188">
            <v>2.24E-2</v>
          </cell>
          <cell r="P188">
            <v>3.7200000000000004E-2</v>
          </cell>
          <cell r="Q188">
            <v>3.505453E-2</v>
          </cell>
          <cell r="R188">
            <v>2.9905000000000001E-2</v>
          </cell>
          <cell r="S188">
            <v>2.35E-2</v>
          </cell>
          <cell r="T188">
            <v>1.8200000000000001E-2</v>
          </cell>
          <cell r="U188" t="str">
            <v>INEXISTENTE</v>
          </cell>
          <cell r="V188">
            <v>4.02E-2</v>
          </cell>
          <cell r="W188" t="str">
            <v>INEXISTENTE</v>
          </cell>
          <cell r="X188">
            <v>2.3599999999999999E-2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A189">
            <v>34912</v>
          </cell>
          <cell r="B189" t="str">
            <v>INEXISTENTE</v>
          </cell>
          <cell r="C189" t="str">
            <v>INEXISTENTE</v>
          </cell>
          <cell r="D189" t="str">
            <v>INEXISTENTE</v>
          </cell>
          <cell r="E189" t="str">
            <v>INEXISTENTE</v>
          </cell>
          <cell r="F189">
            <v>1.0200000000000001E-2</v>
          </cell>
          <cell r="G189">
            <v>1.29E-2</v>
          </cell>
          <cell r="H189">
            <v>0</v>
          </cell>
          <cell r="I189" t="str">
            <v>INEXISTENTE</v>
          </cell>
          <cell r="J189" t="str">
            <v>INEXISTENTE</v>
          </cell>
          <cell r="K189" t="str">
            <v>INEXISTENTE</v>
          </cell>
          <cell r="L189">
            <v>2.1999999999999999E-2</v>
          </cell>
          <cell r="M189">
            <v>2.6044999999999999E-2</v>
          </cell>
          <cell r="N189">
            <v>1.49E-2</v>
          </cell>
          <cell r="O189">
            <v>1.29E-2</v>
          </cell>
          <cell r="P189">
            <v>1.43E-2</v>
          </cell>
          <cell r="Q189">
            <v>3.1175229999999998E-2</v>
          </cell>
          <cell r="R189">
            <v>2.6044999999999999E-2</v>
          </cell>
          <cell r="S189">
            <v>1.1550000000000001E-2</v>
          </cell>
          <cell r="T189">
            <v>2.1999999999999999E-2</v>
          </cell>
          <cell r="U189" t="str">
            <v>INEXISTENTE</v>
          </cell>
          <cell r="V189">
            <v>3.8399999999999997E-2</v>
          </cell>
          <cell r="W189" t="str">
            <v>INEXISTENTE</v>
          </cell>
          <cell r="X189">
            <v>9.8999999999999991E-3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A190">
            <v>34943</v>
          </cell>
          <cell r="B190" t="str">
            <v>INEXISTENTE</v>
          </cell>
          <cell r="C190" t="str">
            <v>INEXISTENTE</v>
          </cell>
          <cell r="D190" t="str">
            <v>INEXISTENTE</v>
          </cell>
          <cell r="E190" t="str">
            <v>INEXISTENTE</v>
          </cell>
          <cell r="F190">
            <v>1.17E-2</v>
          </cell>
          <cell r="G190">
            <v>-1.0800000000000001E-2</v>
          </cell>
          <cell r="H190">
            <v>5.129561078794298E-2</v>
          </cell>
          <cell r="I190" t="str">
            <v>INEXISTENTE</v>
          </cell>
          <cell r="J190" t="str">
            <v>INEXISTENTE</v>
          </cell>
          <cell r="K190" t="str">
            <v>INEXISTENTE</v>
          </cell>
          <cell r="L190">
            <v>-7.1000000000000004E-3</v>
          </cell>
          <cell r="M190">
            <v>1.9393000000000001E-2</v>
          </cell>
          <cell r="N190">
            <v>9.7000000000000003E-3</v>
          </cell>
          <cell r="O190">
            <v>-1.0800000000000001E-2</v>
          </cell>
          <cell r="P190">
            <v>7.4000000000000003E-3</v>
          </cell>
          <cell r="Q190">
            <v>2.448997E-2</v>
          </cell>
          <cell r="R190">
            <v>1.9393000000000001E-2</v>
          </cell>
          <cell r="S190">
            <v>4.4999999999999988E-4</v>
          </cell>
          <cell r="T190">
            <v>-7.1000000000000004E-3</v>
          </cell>
          <cell r="U190" t="str">
            <v>INEXISTENTE</v>
          </cell>
          <cell r="V190">
            <v>3.32E-2</v>
          </cell>
          <cell r="W190" t="str">
            <v>INEXISTENTE</v>
          </cell>
          <cell r="X190">
            <v>9.8999999999999991E-3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34973</v>
          </cell>
          <cell r="B191" t="str">
            <v>INEXISTENTE</v>
          </cell>
          <cell r="C191" t="str">
            <v>INEXISTENTE</v>
          </cell>
          <cell r="D191" t="str">
            <v>INEXISTENTE</v>
          </cell>
          <cell r="E191" t="str">
            <v>INEXISTENTE</v>
          </cell>
          <cell r="F191">
            <v>1.4E-2</v>
          </cell>
          <cell r="G191">
            <v>2.3E-3</v>
          </cell>
          <cell r="H191">
            <v>0</v>
          </cell>
          <cell r="I191" t="str">
            <v>INEXISTENTE</v>
          </cell>
          <cell r="J191" t="str">
            <v>INEXISTENTE</v>
          </cell>
          <cell r="K191" t="str">
            <v>INEXISTENTE</v>
          </cell>
          <cell r="L191">
            <v>5.1999999999999998E-3</v>
          </cell>
          <cell r="M191">
            <v>1.6539999999999999E-2</v>
          </cell>
          <cell r="N191">
            <v>1.34E-2</v>
          </cell>
          <cell r="O191">
            <v>2.3E-3</v>
          </cell>
          <cell r="P191">
            <v>1.4800000000000001E-2</v>
          </cell>
          <cell r="Q191">
            <v>2.1622699999999998E-2</v>
          </cell>
          <cell r="R191">
            <v>1.6539999999999999E-2</v>
          </cell>
          <cell r="S191">
            <v>8.150000000000001E-3</v>
          </cell>
          <cell r="T191">
            <v>5.1999999999999998E-3</v>
          </cell>
          <cell r="U191" t="str">
            <v>INEXISTENTE</v>
          </cell>
          <cell r="V191">
            <v>3.09E-2</v>
          </cell>
          <cell r="W191" t="str">
            <v>INEXISTENTE</v>
          </cell>
          <cell r="X191">
            <v>1.41E-2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A192">
            <v>35004</v>
          </cell>
          <cell r="B192" t="str">
            <v>INEXISTENTE</v>
          </cell>
          <cell r="C192" t="str">
            <v>INEXISTENTE</v>
          </cell>
          <cell r="D192" t="str">
            <v>INEXISTENTE</v>
          </cell>
          <cell r="E192" t="str">
            <v>INEXISTENTE</v>
          </cell>
          <cell r="F192">
            <v>1.5100000000000001E-2</v>
          </cell>
          <cell r="G192">
            <v>1.3299999999999999E-2</v>
          </cell>
          <cell r="H192">
            <v>0</v>
          </cell>
          <cell r="I192" t="str">
            <v>INEXISTENTE</v>
          </cell>
          <cell r="J192" t="str">
            <v>INEXISTENTE</v>
          </cell>
          <cell r="K192" t="str">
            <v>INEXISTENTE</v>
          </cell>
          <cell r="L192">
            <v>1.2E-2</v>
          </cell>
          <cell r="M192">
            <v>1.4387E-2</v>
          </cell>
          <cell r="N192">
            <v>1.46E-2</v>
          </cell>
          <cell r="O192">
            <v>1.3299999999999999E-2</v>
          </cell>
          <cell r="P192">
            <v>1.1699999999999999E-2</v>
          </cell>
          <cell r="Q192">
            <v>1.9458940000000001E-2</v>
          </cell>
          <cell r="R192">
            <v>1.4387E-2</v>
          </cell>
          <cell r="S192">
            <v>1.4200000000000001E-2</v>
          </cell>
          <cell r="T192">
            <v>1.2E-2</v>
          </cell>
          <cell r="U192" t="str">
            <v>INEXISTENTE</v>
          </cell>
          <cell r="V192">
            <v>2.8799999999999999E-2</v>
          </cell>
          <cell r="W192" t="str">
            <v>INEXISTENTE</v>
          </cell>
          <cell r="X192">
            <v>1.47E-2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A193">
            <v>35034</v>
          </cell>
          <cell r="B193" t="str">
            <v>INEXISTENTE</v>
          </cell>
          <cell r="C193" t="str">
            <v>INEXISTENTE</v>
          </cell>
          <cell r="D193" t="str">
            <v>INEXISTENTE</v>
          </cell>
          <cell r="E193" t="str">
            <v>INEXISTENTE</v>
          </cell>
          <cell r="F193">
            <v>1.6500000000000001E-2</v>
          </cell>
          <cell r="G193">
            <v>2.7000000000000001E-3</v>
          </cell>
          <cell r="H193">
            <v>4.2127766599597383E-2</v>
          </cell>
          <cell r="I193" t="str">
            <v>INEXISTENTE</v>
          </cell>
          <cell r="J193" t="str">
            <v>INEXISTENTE</v>
          </cell>
          <cell r="K193" t="str">
            <v>INEXISTENTE</v>
          </cell>
          <cell r="L193">
            <v>7.1000000000000004E-3</v>
          </cell>
          <cell r="M193">
            <v>1.34E-2</v>
          </cell>
          <cell r="N193">
            <v>1.3600000000000001E-2</v>
          </cell>
          <cell r="O193">
            <v>2.7000000000000001E-3</v>
          </cell>
          <cell r="P193">
            <v>1.21E-2</v>
          </cell>
          <cell r="Q193">
            <v>1.8467000000000001E-2</v>
          </cell>
          <cell r="R193">
            <v>1.34E-2</v>
          </cell>
          <cell r="S193">
            <v>9.6000000000000009E-3</v>
          </cell>
          <cell r="T193">
            <v>7.1000000000000004E-3</v>
          </cell>
          <cell r="U193" t="str">
            <v>INEXISTENTE</v>
          </cell>
          <cell r="V193">
            <v>2.7799999999999998E-2</v>
          </cell>
          <cell r="W193" t="str">
            <v>INEXISTENTE</v>
          </cell>
          <cell r="X193">
            <v>1.5600000000000001E-2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A194">
            <v>35065</v>
          </cell>
          <cell r="B194" t="str">
            <v>INEXISTENTE</v>
          </cell>
          <cell r="C194" t="str">
            <v>INEXISTENTE</v>
          </cell>
          <cell r="D194" t="str">
            <v>INEXISTENTE</v>
          </cell>
          <cell r="E194" t="str">
            <v>INEXISTENTE</v>
          </cell>
          <cell r="F194">
            <v>1.46E-2</v>
          </cell>
          <cell r="G194">
            <v>1.7899999999999999E-2</v>
          </cell>
          <cell r="H194">
            <v>0</v>
          </cell>
          <cell r="I194" t="str">
            <v>INEXISTENTE</v>
          </cell>
          <cell r="J194" t="str">
            <v>INEXISTENTE</v>
          </cell>
          <cell r="K194" t="str">
            <v>INEXISTENTE</v>
          </cell>
          <cell r="L194">
            <v>1.7299999999999999E-2</v>
          </cell>
          <cell r="M194">
            <v>1.2526000000000001E-2</v>
          </cell>
          <cell r="N194">
            <v>1.6299999999999999E-2</v>
          </cell>
          <cell r="O194">
            <v>1.7899999999999999E-2</v>
          </cell>
          <cell r="P194">
            <v>1.8200000000000001E-2</v>
          </cell>
          <cell r="Q194">
            <v>1.7588630000000001E-2</v>
          </cell>
          <cell r="R194">
            <v>1.2526000000000001E-2</v>
          </cell>
          <cell r="S194">
            <v>1.6250000000000001E-2</v>
          </cell>
          <cell r="T194">
            <v>1.7299999999999999E-2</v>
          </cell>
          <cell r="U194" t="str">
            <v>INEXISTENTE</v>
          </cell>
          <cell r="V194">
            <v>2.58E-2</v>
          </cell>
          <cell r="W194" t="str">
            <v>INEXISTENTE</v>
          </cell>
          <cell r="X194">
            <v>1.34E-2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A195">
            <v>35096</v>
          </cell>
          <cell r="B195" t="str">
            <v>INEXISTENTE</v>
          </cell>
          <cell r="C195" t="str">
            <v>INEXISTENTE</v>
          </cell>
          <cell r="D195" t="str">
            <v>INEXISTENTE</v>
          </cell>
          <cell r="E195" t="str">
            <v>INEXISTENTE</v>
          </cell>
          <cell r="F195">
            <v>7.1000000000000004E-3</v>
          </cell>
          <cell r="G195">
            <v>7.6E-3</v>
          </cell>
          <cell r="H195">
            <v>0</v>
          </cell>
          <cell r="I195" t="str">
            <v>INEXISTENTE</v>
          </cell>
          <cell r="J195" t="str">
            <v>INEXISTENTE</v>
          </cell>
          <cell r="K195" t="str">
            <v>INEXISTENTE</v>
          </cell>
          <cell r="L195">
            <v>9.7000000000000003E-3</v>
          </cell>
          <cell r="M195">
            <v>9.6249999999999999E-3</v>
          </cell>
          <cell r="N195">
            <v>1.2E-2</v>
          </cell>
          <cell r="O195">
            <v>7.6E-3</v>
          </cell>
          <cell r="P195">
            <v>4.0000000000000001E-3</v>
          </cell>
          <cell r="Q195">
            <v>1.4673130000000001E-2</v>
          </cell>
          <cell r="R195">
            <v>9.6249999999999999E-3</v>
          </cell>
          <cell r="S195">
            <v>7.3500000000000006E-3</v>
          </cell>
          <cell r="T195">
            <v>9.7000000000000003E-3</v>
          </cell>
          <cell r="U195" t="str">
            <v>INEXISTENTE</v>
          </cell>
          <cell r="V195">
            <v>2.35E-2</v>
          </cell>
          <cell r="W195" t="str">
            <v>INEXISTENTE</v>
          </cell>
          <cell r="X195">
            <v>1.03E-2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A196">
            <v>35125</v>
          </cell>
          <cell r="B196" t="str">
            <v>INEXISTENTE</v>
          </cell>
          <cell r="C196" t="str">
            <v>INEXISTENTE</v>
          </cell>
          <cell r="D196" t="str">
            <v>INEXISTENTE</v>
          </cell>
          <cell r="E196" t="str">
            <v>INEXISTENTE</v>
          </cell>
          <cell r="F196">
            <v>2.8999999999999998E-3</v>
          </cell>
          <cell r="G196">
            <v>2.2000000000000001E-3</v>
          </cell>
          <cell r="H196">
            <v>0</v>
          </cell>
          <cell r="I196" t="str">
            <v>INEXISTENTE</v>
          </cell>
          <cell r="J196" t="str">
            <v>INEXISTENTE</v>
          </cell>
          <cell r="K196" t="str">
            <v>INEXISTENTE</v>
          </cell>
          <cell r="L196">
            <v>4.0000000000000001E-3</v>
          </cell>
          <cell r="M196">
            <v>8.1390000000000004E-3</v>
          </cell>
          <cell r="N196">
            <v>6.1999999999999998E-3</v>
          </cell>
          <cell r="O196">
            <v>2.2000000000000001E-3</v>
          </cell>
          <cell r="P196">
            <v>2.3E-3</v>
          </cell>
          <cell r="Q196">
            <v>1.3179700000000001E-2</v>
          </cell>
          <cell r="R196">
            <v>8.1390000000000004E-3</v>
          </cell>
          <cell r="S196">
            <v>2.5500000000000002E-3</v>
          </cell>
          <cell r="T196">
            <v>4.0000000000000001E-3</v>
          </cell>
          <cell r="U196" t="str">
            <v>INEXISTENTE</v>
          </cell>
          <cell r="V196">
            <v>2.2200000000000001E-2</v>
          </cell>
          <cell r="W196" t="str">
            <v>INEXISTENTE</v>
          </cell>
          <cell r="X196">
            <v>3.4999999999999996E-3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A197">
            <v>35156</v>
          </cell>
          <cell r="B197" t="str">
            <v>INEXISTENTE</v>
          </cell>
          <cell r="C197" t="str">
            <v>INEXISTENTE</v>
          </cell>
          <cell r="D197" t="str">
            <v>INEXISTENTE</v>
          </cell>
          <cell r="E197" t="str">
            <v>INEXISTENTE</v>
          </cell>
          <cell r="F197">
            <v>9.2999999999999992E-3</v>
          </cell>
          <cell r="G197">
            <v>7.0000000000000001E-3</v>
          </cell>
          <cell r="H197">
            <v>0</v>
          </cell>
          <cell r="I197" t="str">
            <v>INEXISTENTE</v>
          </cell>
          <cell r="J197" t="str">
            <v>INEXISTENTE</v>
          </cell>
          <cell r="K197" t="str">
            <v>INEXISTENTE</v>
          </cell>
          <cell r="L197">
            <v>3.2000000000000002E-3</v>
          </cell>
          <cell r="M197">
            <v>6.5970000000000004E-3</v>
          </cell>
          <cell r="N197">
            <v>6.9999999999999993E-3</v>
          </cell>
          <cell r="O197">
            <v>7.0000000000000001E-3</v>
          </cell>
          <cell r="P197">
            <v>1.6200000000000003E-2</v>
          </cell>
          <cell r="Q197">
            <v>1.162999E-2</v>
          </cell>
          <cell r="R197">
            <v>6.5970000000000004E-3</v>
          </cell>
          <cell r="S197">
            <v>8.1499999999999993E-3</v>
          </cell>
          <cell r="T197">
            <v>3.2000000000000002E-3</v>
          </cell>
          <cell r="U197" t="str">
            <v>INEXISTENTE</v>
          </cell>
          <cell r="V197">
            <v>2.07E-2</v>
          </cell>
          <cell r="W197" t="str">
            <v>INEXISTENTE</v>
          </cell>
          <cell r="X197">
            <v>1.26E-2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A198">
            <v>35186</v>
          </cell>
          <cell r="B198" t="str">
            <v>INEXISTENTE</v>
          </cell>
          <cell r="C198" t="str">
            <v>INEXISTENTE</v>
          </cell>
          <cell r="D198" t="str">
            <v>INEXISTENTE</v>
          </cell>
          <cell r="E198" t="str">
            <v>INEXISTENTE</v>
          </cell>
          <cell r="F198">
            <v>1.2800000000000001E-2</v>
          </cell>
          <cell r="G198">
            <v>1.6799999999999999E-2</v>
          </cell>
          <cell r="H198">
            <v>0</v>
          </cell>
          <cell r="I198" t="str">
            <v>INEXISTENTE</v>
          </cell>
          <cell r="J198" t="str">
            <v>INEXISTENTE</v>
          </cell>
          <cell r="K198" t="str">
            <v>INEXISTENTE</v>
          </cell>
          <cell r="L198">
            <v>1.55E-2</v>
          </cell>
          <cell r="M198">
            <v>5.888E-3</v>
          </cell>
          <cell r="N198">
            <v>1.32E-2</v>
          </cell>
          <cell r="O198">
            <v>1.6899999999999998E-2</v>
          </cell>
          <cell r="P198">
            <v>1.34E-2</v>
          </cell>
          <cell r="Q198">
            <v>1.091744E-2</v>
          </cell>
          <cell r="R198">
            <v>5.888E-3</v>
          </cell>
          <cell r="S198">
            <v>1.4800000000000001E-2</v>
          </cell>
          <cell r="T198">
            <v>1.55E-2</v>
          </cell>
          <cell r="U198">
            <v>5.7868209818927596E-3</v>
          </cell>
          <cell r="V198">
            <v>2.01E-2</v>
          </cell>
          <cell r="W198" t="str">
            <v>INEXISTENTE</v>
          </cell>
          <cell r="X198">
            <v>1.2199999999999999E-2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A199">
            <v>35217</v>
          </cell>
          <cell r="B199" t="str">
            <v>INEXISTENTE</v>
          </cell>
          <cell r="C199" t="str">
            <v>INEXISTENTE</v>
          </cell>
          <cell r="D199" t="str">
            <v>INEXISTENTE</v>
          </cell>
          <cell r="E199" t="str">
            <v>INEXISTENTE</v>
          </cell>
          <cell r="F199">
            <v>1.3299999999999999E-2</v>
          </cell>
          <cell r="G199">
            <v>1.2200000000000001E-2</v>
          </cell>
          <cell r="H199">
            <v>6.7575721008809042E-2</v>
          </cell>
          <cell r="I199" t="str">
            <v>INEXISTENTE</v>
          </cell>
          <cell r="J199" t="str">
            <v>INEXISTENTE</v>
          </cell>
          <cell r="K199" t="str">
            <v>INEXISTENTE</v>
          </cell>
          <cell r="L199">
            <v>1.0200000000000001E-2</v>
          </cell>
          <cell r="M199">
            <v>6.0990000000000003E-3</v>
          </cell>
          <cell r="N199">
            <v>1.11E-2</v>
          </cell>
          <cell r="O199">
            <v>1.2200000000000001E-2</v>
          </cell>
          <cell r="P199">
            <v>1.41E-2</v>
          </cell>
          <cell r="Q199">
            <v>1.1129500000000001E-2</v>
          </cell>
          <cell r="R199">
            <v>6.0990000000000003E-3</v>
          </cell>
          <cell r="S199">
            <v>1.2750000000000001E-2</v>
          </cell>
          <cell r="T199">
            <v>1.0200000000000001E-2</v>
          </cell>
          <cell r="U199">
            <v>5.7260865483901302E-3</v>
          </cell>
          <cell r="V199">
            <v>1.9800000000000002E-2</v>
          </cell>
          <cell r="W199" t="str">
            <v>INEXISTENTE</v>
          </cell>
          <cell r="X199">
            <v>1.1899999999999999E-2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A200">
            <v>35247</v>
          </cell>
          <cell r="B200" t="str">
            <v>INEXISTENTE</v>
          </cell>
          <cell r="C200" t="str">
            <v>INEXISTENTE</v>
          </cell>
          <cell r="D200" t="str">
            <v>INEXISTENTE</v>
          </cell>
          <cell r="E200" t="str">
            <v>INEXISTENTE</v>
          </cell>
          <cell r="F200">
            <v>1.2E-2</v>
          </cell>
          <cell r="G200">
            <v>1.09E-2</v>
          </cell>
          <cell r="H200">
            <v>0</v>
          </cell>
          <cell r="I200" t="str">
            <v>INEXISTENTE</v>
          </cell>
          <cell r="J200" t="str">
            <v>INEXISTENTE</v>
          </cell>
          <cell r="K200" t="str">
            <v>INEXISTENTE</v>
          </cell>
          <cell r="L200">
            <v>1.35E-2</v>
          </cell>
          <cell r="M200">
            <v>5.8510000000000003E-3</v>
          </cell>
          <cell r="N200">
            <v>1.37E-2</v>
          </cell>
          <cell r="O200">
            <v>1.09E-2</v>
          </cell>
          <cell r="P200">
            <v>1.3100000000000001E-2</v>
          </cell>
          <cell r="Q200">
            <v>1.0880259999999999E-2</v>
          </cell>
          <cell r="R200">
            <v>5.8510000000000003E-3</v>
          </cell>
          <cell r="S200">
            <v>1.145E-2</v>
          </cell>
          <cell r="T200">
            <v>1.35E-2</v>
          </cell>
          <cell r="U200">
            <v>5.759063444108703E-3</v>
          </cell>
          <cell r="V200">
            <v>1.9300000000000001E-2</v>
          </cell>
          <cell r="W200" t="str">
            <v>INEXISTENTE</v>
          </cell>
          <cell r="X200">
            <v>1.11E-2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A201">
            <v>35278</v>
          </cell>
          <cell r="B201" t="str">
            <v>INEXISTENTE</v>
          </cell>
          <cell r="C201" t="str">
            <v>INEXISTENTE</v>
          </cell>
          <cell r="D201" t="str">
            <v>INEXISTENTE</v>
          </cell>
          <cell r="E201" t="str">
            <v>INEXISTENTE</v>
          </cell>
          <cell r="F201">
            <v>5.0000000000000001E-3</v>
          </cell>
          <cell r="G201">
            <v>4.0000000000000003E-5</v>
          </cell>
          <cell r="H201">
            <v>0</v>
          </cell>
          <cell r="I201" t="str">
            <v>INEXISTENTE</v>
          </cell>
          <cell r="J201" t="str">
            <v>INEXISTENTE</v>
          </cell>
          <cell r="K201" t="str">
            <v>INEXISTENTE</v>
          </cell>
          <cell r="L201">
            <v>2.8E-3</v>
          </cell>
          <cell r="M201">
            <v>6.2750000000000002E-3</v>
          </cell>
          <cell r="N201">
            <v>6.9999999999999993E-3</v>
          </cell>
          <cell r="O201">
            <v>0</v>
          </cell>
          <cell r="P201">
            <v>3.4000000000000002E-3</v>
          </cell>
          <cell r="Q201">
            <v>1.130638E-2</v>
          </cell>
          <cell r="R201">
            <v>6.2750000000000002E-3</v>
          </cell>
          <cell r="S201">
            <v>2.5200000000000001E-3</v>
          </cell>
          <cell r="T201">
            <v>2.8E-3</v>
          </cell>
          <cell r="U201">
            <v>5.7924223720444701E-3</v>
          </cell>
          <cell r="V201">
            <v>1.9699999999999999E-2</v>
          </cell>
          <cell r="W201" t="str">
            <v>INEXISTENTE</v>
          </cell>
          <cell r="X201">
            <v>4.4000000000000003E-3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A202">
            <v>35309</v>
          </cell>
          <cell r="B202" t="str">
            <v>INEXISTENTE</v>
          </cell>
          <cell r="C202" t="str">
            <v>INEXISTENTE</v>
          </cell>
          <cell r="D202" t="str">
            <v>INEXISTENTE</v>
          </cell>
          <cell r="E202" t="str">
            <v>INEXISTENTE</v>
          </cell>
          <cell r="F202">
            <v>2.0000000000000001E-4</v>
          </cell>
          <cell r="G202">
            <v>1.2999999999999999E-3</v>
          </cell>
          <cell r="H202">
            <v>0</v>
          </cell>
          <cell r="I202" t="str">
            <v>INEXISTENTE</v>
          </cell>
          <cell r="J202" t="str">
            <v>INEXISTENTE</v>
          </cell>
          <cell r="K202" t="str">
            <v>INEXISTENTE</v>
          </cell>
          <cell r="L202">
            <v>1E-3</v>
          </cell>
          <cell r="M202">
            <v>6.62E-3</v>
          </cell>
          <cell r="N202">
            <v>1.1000000000000001E-3</v>
          </cell>
          <cell r="O202">
            <v>1.2999999999999999E-3</v>
          </cell>
          <cell r="P202">
            <v>7.000000000000001E-4</v>
          </cell>
          <cell r="Q202">
            <v>1.1653100000000001E-2</v>
          </cell>
          <cell r="R202">
            <v>6.62E-3</v>
          </cell>
          <cell r="S202">
            <v>7.5000000000000002E-4</v>
          </cell>
          <cell r="T202">
            <v>1E-3</v>
          </cell>
          <cell r="U202">
            <v>5.7301117371788557E-3</v>
          </cell>
          <cell r="V202">
            <v>1.9E-2</v>
          </cell>
          <cell r="W202" t="str">
            <v>INEXISTENTE</v>
          </cell>
          <cell r="X202">
            <v>1.5E-3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A203">
            <v>35339</v>
          </cell>
          <cell r="B203" t="str">
            <v>INEXISTENTE</v>
          </cell>
          <cell r="C203" t="str">
            <v>INEXISTENTE</v>
          </cell>
          <cell r="D203" t="str">
            <v>INEXISTENTE</v>
          </cell>
          <cell r="E203" t="str">
            <v>INEXISTENTE</v>
          </cell>
          <cell r="F203">
            <v>3.8E-3</v>
          </cell>
          <cell r="G203">
            <v>2.2000000000000001E-3</v>
          </cell>
          <cell r="H203">
            <v>0</v>
          </cell>
          <cell r="I203" t="str">
            <v>INEXISTENTE</v>
          </cell>
          <cell r="J203" t="str">
            <v>INEXISTENTE</v>
          </cell>
          <cell r="K203" t="str">
            <v>INEXISTENTE</v>
          </cell>
          <cell r="L203">
            <v>1.9E-3</v>
          </cell>
          <cell r="M203">
            <v>7.4190000000000002E-3</v>
          </cell>
          <cell r="N203">
            <v>1.4000000000000002E-3</v>
          </cell>
          <cell r="O203">
            <v>2.2000000000000001E-3</v>
          </cell>
          <cell r="P203">
            <v>5.7999999999999996E-3</v>
          </cell>
          <cell r="Q203">
            <v>1.2456100000000001E-2</v>
          </cell>
          <cell r="R203">
            <v>7.4190000000000002E-3</v>
          </cell>
          <cell r="S203">
            <v>3.0000000000000001E-3</v>
          </cell>
          <cell r="T203">
            <v>1.9E-3</v>
          </cell>
          <cell r="U203">
            <v>5.7631351455191826E-3</v>
          </cell>
          <cell r="V203">
            <v>1.8599999999999998E-2</v>
          </cell>
          <cell r="W203" t="str">
            <v>INEXISTENTE</v>
          </cell>
          <cell r="X203">
            <v>3.0000000000000001E-3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A204">
            <v>35370</v>
          </cell>
          <cell r="B204" t="str">
            <v>INEXISTENTE</v>
          </cell>
          <cell r="C204" t="str">
            <v>INEXISTENTE</v>
          </cell>
          <cell r="D204" t="str">
            <v>INEXISTENTE</v>
          </cell>
          <cell r="E204" t="str">
            <v>INEXISTENTE</v>
          </cell>
          <cell r="F204">
            <v>3.3999999999999998E-3</v>
          </cell>
          <cell r="G204">
            <v>2.8E-3</v>
          </cell>
          <cell r="H204">
            <v>0</v>
          </cell>
          <cell r="I204" t="str">
            <v>INEXISTENTE</v>
          </cell>
          <cell r="J204" t="str">
            <v>INEXISTENTE</v>
          </cell>
          <cell r="K204" t="str">
            <v>INEXISTENTE</v>
          </cell>
          <cell r="L204">
            <v>2E-3</v>
          </cell>
          <cell r="M204">
            <v>8.1460000000000005E-3</v>
          </cell>
          <cell r="N204">
            <v>4.0999999999999995E-3</v>
          </cell>
          <cell r="O204">
            <v>2.8E-3</v>
          </cell>
          <cell r="P204">
            <v>3.4000000000000002E-3</v>
          </cell>
          <cell r="Q204">
            <v>1.3186730000000001E-2</v>
          </cell>
          <cell r="R204">
            <v>8.1460000000000005E-3</v>
          </cell>
          <cell r="S204">
            <v>3.0999999999999999E-3</v>
          </cell>
          <cell r="T204">
            <v>2E-3</v>
          </cell>
          <cell r="U204">
            <v>5.7965413969665036E-3</v>
          </cell>
          <cell r="V204">
            <v>1.7999999999999999E-2</v>
          </cell>
          <cell r="W204" t="str">
            <v>INEXISTENTE</v>
          </cell>
          <cell r="X204">
            <v>3.2000000000000002E-3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A205">
            <v>35400</v>
          </cell>
          <cell r="B205" t="str">
            <v>INEXISTENTE</v>
          </cell>
          <cell r="C205" t="str">
            <v>INEXISTENTE</v>
          </cell>
          <cell r="D205" t="str">
            <v>INEXISTENTE</v>
          </cell>
          <cell r="E205" t="str">
            <v>INEXISTENTE</v>
          </cell>
          <cell r="F205">
            <v>3.3E-3</v>
          </cell>
          <cell r="G205">
            <v>8.8000000000000005E-3</v>
          </cell>
          <cell r="H205">
            <v>2.9501525940996975E-2</v>
          </cell>
          <cell r="I205" t="str">
            <v>INEXISTENTE</v>
          </cell>
          <cell r="J205" t="str">
            <v>INEXISTENTE</v>
          </cell>
          <cell r="K205" t="str">
            <v>INEXISTENTE</v>
          </cell>
          <cell r="L205">
            <v>7.3000000000000001E-3</v>
          </cell>
          <cell r="M205">
            <v>8.7170000000000008E-3</v>
          </cell>
          <cell r="N205">
            <v>2E-3</v>
          </cell>
          <cell r="O205">
            <v>8.8000000000000005E-3</v>
          </cell>
          <cell r="P205">
            <v>1.7000000000000001E-3</v>
          </cell>
          <cell r="Q205">
            <v>1.376059E-2</v>
          </cell>
          <cell r="R205">
            <v>8.7170000000000008E-3</v>
          </cell>
          <cell r="S205">
            <v>6.0499999999999998E-3</v>
          </cell>
          <cell r="T205">
            <v>7.3000000000000001E-3</v>
          </cell>
          <cell r="U205">
            <v>5.7326078507577982E-3</v>
          </cell>
          <cell r="V205">
            <v>1.7999999999999999E-2</v>
          </cell>
          <cell r="W205" t="str">
            <v>INEXISTENTE</v>
          </cell>
          <cell r="X205">
            <v>4.6999999999999993E-3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A206">
            <v>35431</v>
          </cell>
          <cell r="B206" t="str">
            <v>INEXISTENTE</v>
          </cell>
          <cell r="C206" t="str">
            <v>INEXISTENTE</v>
          </cell>
          <cell r="D206" t="str">
            <v>INEXISTENTE</v>
          </cell>
          <cell r="E206" t="str">
            <v>INEXISTENTE</v>
          </cell>
          <cell r="F206">
            <v>8.0999999999999996E-3</v>
          </cell>
          <cell r="G206">
            <v>1.5800000000000002E-2</v>
          </cell>
          <cell r="H206">
            <v>0</v>
          </cell>
          <cell r="I206" t="str">
            <v>INEXISTENTE</v>
          </cell>
          <cell r="J206" t="str">
            <v>INEXISTENTE</v>
          </cell>
          <cell r="K206" t="str">
            <v>INEXISTENTE</v>
          </cell>
          <cell r="L206">
            <v>1.77E-2</v>
          </cell>
          <cell r="M206">
            <v>7.4400000000000004E-3</v>
          </cell>
          <cell r="N206">
            <v>1.1299999999999999E-2</v>
          </cell>
          <cell r="O206">
            <v>1.5800000000000002E-2</v>
          </cell>
          <cell r="P206">
            <v>1.23E-2</v>
          </cell>
          <cell r="Q206">
            <v>1.2477199999999999E-2</v>
          </cell>
          <cell r="R206">
            <v>7.4400000000000004E-3</v>
          </cell>
          <cell r="S206">
            <v>1.1950000000000001E-2</v>
          </cell>
          <cell r="T206">
            <v>1.77E-2</v>
          </cell>
          <cell r="U206">
            <v>5.7656601192219714E-3</v>
          </cell>
          <cell r="V206">
            <v>1.7299999999999999E-2</v>
          </cell>
          <cell r="W206" t="str">
            <v>INEXISTENTE</v>
          </cell>
          <cell r="X206">
            <v>1.18E-2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A207">
            <v>35462</v>
          </cell>
          <cell r="B207" t="str">
            <v>INEXISTENTE</v>
          </cell>
          <cell r="C207" t="str">
            <v>INEXISTENTE</v>
          </cell>
          <cell r="D207" t="str">
            <v>INEXISTENTE</v>
          </cell>
          <cell r="E207" t="str">
            <v>INEXISTENTE</v>
          </cell>
          <cell r="F207">
            <v>4.4999999999999997E-3</v>
          </cell>
          <cell r="G207">
            <v>4.1999999999999997E-3</v>
          </cell>
          <cell r="H207">
            <v>0</v>
          </cell>
          <cell r="I207" t="str">
            <v>INEXISTENTE</v>
          </cell>
          <cell r="J207" t="str">
            <v>INEXISTENTE</v>
          </cell>
          <cell r="K207" t="str">
            <v>INEXISTENTE</v>
          </cell>
          <cell r="L207">
            <v>4.3E-3</v>
          </cell>
          <cell r="M207">
            <v>6.6160000000000004E-3</v>
          </cell>
          <cell r="N207">
            <v>7.0999999999999995E-3</v>
          </cell>
          <cell r="O207">
            <v>4.1999999999999997E-3</v>
          </cell>
          <cell r="P207">
            <v>1E-4</v>
          </cell>
          <cell r="Q207">
            <v>1.1649080000000001E-2</v>
          </cell>
          <cell r="R207">
            <v>6.6160000000000004E-3</v>
          </cell>
          <cell r="S207">
            <v>4.3499999999999997E-3</v>
          </cell>
          <cell r="T207">
            <v>4.3E-3</v>
          </cell>
          <cell r="U207">
            <v>5.7990957342244354E-3</v>
          </cell>
          <cell r="V207">
            <v>1.67E-2</v>
          </cell>
          <cell r="W207" t="str">
            <v>INEXISTENTE</v>
          </cell>
          <cell r="X207">
            <v>5.0000000000000001E-3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A208">
            <v>35490</v>
          </cell>
          <cell r="B208" t="str">
            <v>INEXISTENTE</v>
          </cell>
          <cell r="C208" t="str">
            <v>INEXISTENTE</v>
          </cell>
          <cell r="D208" t="str">
            <v>INEXISTENTE</v>
          </cell>
          <cell r="E208" t="str">
            <v>INEXISTENTE</v>
          </cell>
          <cell r="F208">
            <v>6.7999999999999996E-3</v>
          </cell>
          <cell r="G208">
            <v>1.1599999999999999E-2</v>
          </cell>
          <cell r="H208">
            <v>0</v>
          </cell>
          <cell r="I208" t="str">
            <v>INEXISTENTE</v>
          </cell>
          <cell r="J208" t="str">
            <v>INEXISTENTE</v>
          </cell>
          <cell r="K208" t="str">
            <v>INEXISTENTE</v>
          </cell>
          <cell r="L208">
            <v>1.15E-2</v>
          </cell>
          <cell r="M208">
            <v>6.3160000000000004E-3</v>
          </cell>
          <cell r="N208">
            <v>5.8999999999999999E-3</v>
          </cell>
          <cell r="O208">
            <v>1.1599999999999999E-2</v>
          </cell>
          <cell r="P208">
            <v>2.0999999999999999E-3</v>
          </cell>
          <cell r="Q208">
            <v>1.1347579999999999E-2</v>
          </cell>
          <cell r="R208">
            <v>6.3160000000000004E-3</v>
          </cell>
          <cell r="S208">
            <v>9.1999999999999998E-3</v>
          </cell>
          <cell r="T208">
            <v>1.15E-2</v>
          </cell>
          <cell r="U208">
            <v>5.7334914986160168E-3</v>
          </cell>
          <cell r="V208">
            <v>1.6400000000000001E-2</v>
          </cell>
          <cell r="W208" t="str">
            <v>INEXISTENTE</v>
          </cell>
          <cell r="X208">
            <v>5.1000000000000004E-3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A209">
            <v>35521</v>
          </cell>
          <cell r="B209" t="str">
            <v>INEXISTENTE</v>
          </cell>
          <cell r="C209" t="str">
            <v>INEXISTENTE</v>
          </cell>
          <cell r="D209" t="str">
            <v>INEXISTENTE</v>
          </cell>
          <cell r="E209" t="str">
            <v>INEXISTENTE</v>
          </cell>
          <cell r="F209">
            <v>6.0000000000000001E-3</v>
          </cell>
          <cell r="G209">
            <v>5.8999999999999999E-3</v>
          </cell>
          <cell r="H209">
            <v>0</v>
          </cell>
          <cell r="I209" t="str">
            <v>INEXISTENTE</v>
          </cell>
          <cell r="J209" t="str">
            <v>INEXISTENTE</v>
          </cell>
          <cell r="K209" t="str">
            <v>INEXISTENTE</v>
          </cell>
          <cell r="L209">
            <v>6.7999999999999996E-3</v>
          </cell>
          <cell r="M209">
            <v>6.2110000000000004E-3</v>
          </cell>
          <cell r="N209">
            <v>6.8000000000000005E-3</v>
          </cell>
          <cell r="O209">
            <v>5.8999999999999999E-3</v>
          </cell>
          <cell r="P209">
            <v>6.4000000000000003E-3</v>
          </cell>
          <cell r="Q209">
            <v>1.124206E-2</v>
          </cell>
          <cell r="R209">
            <v>6.2110000000000004E-3</v>
          </cell>
          <cell r="S209">
            <v>5.9500000000000004E-3</v>
          </cell>
          <cell r="T209">
            <v>6.7999999999999996E-3</v>
          </cell>
          <cell r="U209">
            <v>5.7665539868760884E-3</v>
          </cell>
          <cell r="V209">
            <v>1.66E-2</v>
          </cell>
          <cell r="W209" t="str">
            <v>INEXISTENTE</v>
          </cell>
          <cell r="X209">
            <v>8.8000000000000005E-3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A210">
            <v>35551</v>
          </cell>
          <cell r="B210" t="str">
            <v>INEXISTENTE</v>
          </cell>
          <cell r="C210" t="str">
            <v>INEXISTENTE</v>
          </cell>
          <cell r="D210" t="str">
            <v>INEXISTENTE</v>
          </cell>
          <cell r="E210" t="str">
            <v>INEXISTENTE</v>
          </cell>
          <cell r="F210">
            <v>1.1000000000000001E-3</v>
          </cell>
          <cell r="G210">
            <v>3.0000000000000001E-3</v>
          </cell>
          <cell r="H210">
            <v>0</v>
          </cell>
          <cell r="I210" t="str">
            <v>INEXISTENTE</v>
          </cell>
          <cell r="J210" t="str">
            <v>INEXISTENTE</v>
          </cell>
          <cell r="K210" t="str">
            <v>INEXISTENTE</v>
          </cell>
          <cell r="L210">
            <v>2.0999999999999999E-3</v>
          </cell>
          <cell r="M210">
            <v>6.3540000000000003E-3</v>
          </cell>
          <cell r="N210">
            <v>5.0000000000000001E-3</v>
          </cell>
          <cell r="O210">
            <v>3.0000000000000001E-3</v>
          </cell>
          <cell r="P210">
            <v>5.5000000000000005E-3</v>
          </cell>
          <cell r="Q210">
            <v>1.138577E-2</v>
          </cell>
          <cell r="R210">
            <v>6.3540000000000003E-3</v>
          </cell>
          <cell r="S210">
            <v>2.0500000000000002E-3</v>
          </cell>
          <cell r="T210">
            <v>2.0999999999999999E-3</v>
          </cell>
          <cell r="U210">
            <v>5.7999999999999996E-3</v>
          </cell>
          <cell r="V210">
            <v>1.5800000000000002E-2</v>
          </cell>
          <cell r="W210" t="str">
            <v>INEXISTENTE</v>
          </cell>
          <cell r="X210">
            <v>4.0999999999999995E-3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A211">
            <v>35582</v>
          </cell>
          <cell r="B211" t="str">
            <v>INEXISTENTE</v>
          </cell>
          <cell r="C211" t="str">
            <v>INEXISTENTE</v>
          </cell>
          <cell r="D211" t="str">
            <v>INEXISTENTE</v>
          </cell>
          <cell r="E211" t="str">
            <v>INEXISTENTE</v>
          </cell>
          <cell r="F211">
            <v>3.5000000000000001E-3</v>
          </cell>
          <cell r="G211">
            <v>7.0000000000000001E-3</v>
          </cell>
          <cell r="H211">
            <v>0</v>
          </cell>
          <cell r="I211" t="str">
            <v>INEXISTENTE</v>
          </cell>
          <cell r="J211" t="str">
            <v>INEXISTENTE</v>
          </cell>
          <cell r="K211" t="str">
            <v>INEXISTENTE</v>
          </cell>
          <cell r="L211">
            <v>7.4000000000000003E-3</v>
          </cell>
          <cell r="M211">
            <v>6.535E-3</v>
          </cell>
          <cell r="N211">
            <v>5.5000000000000005E-3</v>
          </cell>
          <cell r="O211">
            <v>7.0000000000000001E-3</v>
          </cell>
          <cell r="P211">
            <v>1.4199999999999999E-2</v>
          </cell>
          <cell r="Q211">
            <v>1.1567674999999999E-2</v>
          </cell>
          <cell r="R211">
            <v>6.535E-3</v>
          </cell>
          <cell r="S211">
            <v>5.2500000000000003E-3</v>
          </cell>
          <cell r="T211">
            <v>7.4000000000000003E-3</v>
          </cell>
          <cell r="U211">
            <v>3.927203065134055E-3</v>
          </cell>
          <cell r="V211">
            <v>1.61E-2</v>
          </cell>
          <cell r="W211" t="str">
            <v>INEXISTENTE</v>
          </cell>
          <cell r="X211">
            <v>5.4000000000000003E-3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A212">
            <v>35612</v>
          </cell>
          <cell r="B212" t="str">
            <v>INEXISTENTE</v>
          </cell>
          <cell r="C212" t="str">
            <v>INEXISTENTE</v>
          </cell>
          <cell r="D212" t="str">
            <v>INEXISTENTE</v>
          </cell>
          <cell r="E212" t="str">
            <v>INEXISTENTE</v>
          </cell>
          <cell r="F212">
            <v>1.8E-3</v>
          </cell>
          <cell r="G212">
            <v>8.9999999999999998E-4</v>
          </cell>
          <cell r="H212">
            <v>0</v>
          </cell>
          <cell r="I212" t="str">
            <v>INEXISTENTE</v>
          </cell>
          <cell r="J212" t="str">
            <v>INEXISTENTE</v>
          </cell>
          <cell r="K212" t="str">
            <v>INEXISTENTE</v>
          </cell>
          <cell r="L212">
            <v>8.9999999999999998E-4</v>
          </cell>
          <cell r="M212">
            <v>6.5799999999999999E-3</v>
          </cell>
          <cell r="N212">
            <v>3.0999999999999999E-3</v>
          </cell>
          <cell r="O212">
            <v>8.9999999999999998E-4</v>
          </cell>
          <cell r="P212">
            <v>1.1000000000000001E-3</v>
          </cell>
          <cell r="Q212">
            <v>1.1612899999999999E-2</v>
          </cell>
          <cell r="R212">
            <v>6.5799999999999999E-3</v>
          </cell>
          <cell r="S212">
            <v>1.3500000000000001E-3</v>
          </cell>
          <cell r="T212">
            <v>8.9999999999999998E-4</v>
          </cell>
          <cell r="U212">
            <v>3.9426867968073154E-3</v>
          </cell>
          <cell r="V212">
            <v>1.6E-2</v>
          </cell>
          <cell r="W212" t="str">
            <v>INEXISTENTE</v>
          </cell>
          <cell r="X212">
            <v>2.2000000000000001E-3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A213">
            <v>35643</v>
          </cell>
          <cell r="B213" t="str">
            <v>INEXISTENTE</v>
          </cell>
          <cell r="C213" t="str">
            <v>INEXISTENTE</v>
          </cell>
          <cell r="D213" t="str">
            <v>INEXISTENTE</v>
          </cell>
          <cell r="E213" t="str">
            <v>INEXISTENTE</v>
          </cell>
          <cell r="F213">
            <v>-2.9999999999999997E-4</v>
          </cell>
          <cell r="G213">
            <v>-4.0000000000000002E-4</v>
          </cell>
          <cell r="H213">
            <v>0</v>
          </cell>
          <cell r="I213" t="str">
            <v>INEXISTENTE</v>
          </cell>
          <cell r="J213" t="str">
            <v>INEXISTENTE</v>
          </cell>
          <cell r="K213" t="str">
            <v>INEXISTENTE</v>
          </cell>
          <cell r="L213">
            <v>8.9999999999999998E-4</v>
          </cell>
          <cell r="M213">
            <v>6.2700000000000004E-3</v>
          </cell>
          <cell r="N213">
            <v>1.7000000000000001E-3</v>
          </cell>
          <cell r="O213">
            <v>-4.0000000000000002E-4</v>
          </cell>
          <cell r="P213">
            <v>-7.6E-3</v>
          </cell>
          <cell r="Q213">
            <v>1.1301349999999998E-2</v>
          </cell>
          <cell r="R213">
            <v>6.2700000000000004E-3</v>
          </cell>
          <cell r="S213">
            <v>-3.5E-4</v>
          </cell>
          <cell r="T213">
            <v>8.9999999999999998E-4</v>
          </cell>
          <cell r="U213">
            <v>3.8613765807511413E-3</v>
          </cell>
          <cell r="V213">
            <v>1.5900000000000001E-2</v>
          </cell>
          <cell r="W213" t="str">
            <v>INEXISTENTE</v>
          </cell>
          <cell r="X213">
            <v>-2.0000000000000001E-4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A214">
            <v>35674</v>
          </cell>
          <cell r="B214" t="str">
            <v>INEXISTENTE</v>
          </cell>
          <cell r="C214" t="str">
            <v>INEXISTENTE</v>
          </cell>
          <cell r="D214" t="str">
            <v>INEXISTENTE</v>
          </cell>
          <cell r="E214" t="str">
            <v>INEXISTENTE</v>
          </cell>
          <cell r="F214">
            <v>1E-3</v>
          </cell>
          <cell r="G214">
            <v>5.8999999999999999E-3</v>
          </cell>
          <cell r="H214">
            <v>0</v>
          </cell>
          <cell r="I214" t="str">
            <v>INEXISTENTE</v>
          </cell>
          <cell r="J214" t="str">
            <v>INEXISTENTE</v>
          </cell>
          <cell r="K214" t="str">
            <v>INEXISTENTE</v>
          </cell>
          <cell r="L214">
            <v>4.7999999999999996E-3</v>
          </cell>
          <cell r="M214">
            <v>6.4739999999999997E-3</v>
          </cell>
          <cell r="N214">
            <v>-5.0000000000000001E-4</v>
          </cell>
          <cell r="O214">
            <v>5.8999999999999999E-3</v>
          </cell>
          <cell r="P214">
            <v>1E-4</v>
          </cell>
          <cell r="Q214">
            <v>1.1506369999999998E-2</v>
          </cell>
          <cell r="R214">
            <v>6.4739999999999997E-3</v>
          </cell>
          <cell r="S214">
            <v>3.4499999999999999E-3</v>
          </cell>
          <cell r="T214">
            <v>4.7999999999999996E-3</v>
          </cell>
          <cell r="U214">
            <v>3.973638301996596E-3</v>
          </cell>
          <cell r="V214">
            <v>1.5900000000000001E-2</v>
          </cell>
          <cell r="W214" t="str">
            <v>INEXISTENTE</v>
          </cell>
          <cell r="X214">
            <v>5.9999999999999995E-4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A215">
            <v>35704</v>
          </cell>
          <cell r="B215" t="str">
            <v>INEXISTENTE</v>
          </cell>
          <cell r="C215" t="str">
            <v>INEXISTENTE</v>
          </cell>
          <cell r="D215" t="str">
            <v>INEXISTENTE</v>
          </cell>
          <cell r="E215" t="str">
            <v>INEXISTENTE</v>
          </cell>
          <cell r="F215">
            <v>2.8999999999999998E-3</v>
          </cell>
          <cell r="G215">
            <v>3.3999999999999998E-3</v>
          </cell>
          <cell r="H215">
            <v>0</v>
          </cell>
          <cell r="I215" t="str">
            <v>INEXISTENTE</v>
          </cell>
          <cell r="J215" t="str">
            <v>INEXISTENTE</v>
          </cell>
          <cell r="K215" t="str">
            <v>INEXISTENTE</v>
          </cell>
          <cell r="L215">
            <v>3.7000000000000002E-3</v>
          </cell>
          <cell r="M215">
            <v>6.5529999999999998E-3</v>
          </cell>
          <cell r="N215">
            <v>2.5000000000000001E-3</v>
          </cell>
          <cell r="O215">
            <v>3.3999999999999998E-3</v>
          </cell>
          <cell r="P215">
            <v>2.2000000000000001E-3</v>
          </cell>
          <cell r="Q215">
            <v>1.1585369999999999E-2</v>
          </cell>
          <cell r="R215">
            <v>6.5529999999999998E-3</v>
          </cell>
          <cell r="S215">
            <v>3.15E-3</v>
          </cell>
          <cell r="T215">
            <v>3.7000000000000002E-3</v>
          </cell>
          <cell r="U215">
            <v>3.8918077446974397E-3</v>
          </cell>
          <cell r="V215">
            <v>1.67E-2</v>
          </cell>
          <cell r="W215" t="str">
            <v>INEXISTENTE</v>
          </cell>
          <cell r="X215">
            <v>2.3E-3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35735</v>
          </cell>
          <cell r="B216" t="str">
            <v>INEXISTENTE</v>
          </cell>
          <cell r="C216" t="str">
            <v>INEXISTENTE</v>
          </cell>
          <cell r="D216" t="str">
            <v>INEXISTENTE</v>
          </cell>
          <cell r="E216" t="str">
            <v>INEXISTENTE</v>
          </cell>
          <cell r="F216">
            <v>1.5E-3</v>
          </cell>
          <cell r="G216">
            <v>8.3000000000000001E-3</v>
          </cell>
          <cell r="H216">
            <v>0</v>
          </cell>
          <cell r="I216" t="str">
            <v>INEXISTENTE</v>
          </cell>
          <cell r="J216" t="str">
            <v>INEXISTENTE</v>
          </cell>
          <cell r="K216" t="str">
            <v>INEXISTENTE</v>
          </cell>
          <cell r="L216">
            <v>6.4000000000000003E-3</v>
          </cell>
          <cell r="M216">
            <v>1.5334E-2</v>
          </cell>
          <cell r="N216">
            <v>7.000000000000001E-4</v>
          </cell>
          <cell r="O216">
            <v>8.3000000000000001E-3</v>
          </cell>
          <cell r="P216">
            <v>5.3E-3</v>
          </cell>
          <cell r="Q216">
            <v>2.04107E-2</v>
          </cell>
          <cell r="R216">
            <v>1.5334E-2</v>
          </cell>
          <cell r="S216">
            <v>4.8999999999999998E-3</v>
          </cell>
          <cell r="T216">
            <v>6.4000000000000003E-3</v>
          </cell>
          <cell r="U216">
            <v>3.9070130884939491E-3</v>
          </cell>
          <cell r="V216">
            <v>3.04E-2</v>
          </cell>
          <cell r="W216" t="str">
            <v>INEXISTENTE</v>
          </cell>
          <cell r="X216">
            <v>1.7000000000000001E-3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A217">
            <v>35765</v>
          </cell>
          <cell r="B217" t="str">
            <v>INEXISTENTE</v>
          </cell>
          <cell r="C217" t="str">
            <v>INEXISTENTE</v>
          </cell>
          <cell r="D217" t="str">
            <v>INEXISTENTE</v>
          </cell>
          <cell r="E217" t="str">
            <v>INEXISTENTE</v>
          </cell>
          <cell r="F217">
            <v>5.7000000000000002E-3</v>
          </cell>
          <cell r="G217">
            <v>6.8999999999999999E-3</v>
          </cell>
          <cell r="H217">
            <v>5.522617479139158E-2</v>
          </cell>
          <cell r="I217" t="str">
            <v>INEXISTENTE</v>
          </cell>
          <cell r="J217" t="str">
            <v>INEXISTENTE</v>
          </cell>
          <cell r="K217" t="str">
            <v>INEXISTENTE</v>
          </cell>
          <cell r="L217">
            <v>8.3999999999999995E-3</v>
          </cell>
          <cell r="M217">
            <v>1.3084999999999999E-2</v>
          </cell>
          <cell r="N217">
            <v>4.8999999999999998E-3</v>
          </cell>
          <cell r="O217">
            <v>6.8999999999999999E-3</v>
          </cell>
          <cell r="P217">
            <v>5.6999999999999993E-3</v>
          </cell>
          <cell r="Q217">
            <v>1.8150429999999999E-2</v>
          </cell>
          <cell r="R217">
            <v>1.3084999999999999E-2</v>
          </cell>
          <cell r="S217">
            <v>6.3E-3</v>
          </cell>
          <cell r="T217">
            <v>8.3999999999999995E-3</v>
          </cell>
          <cell r="U217">
            <v>3.922337713277102E-3</v>
          </cell>
          <cell r="V217">
            <v>2.9700000000000001E-2</v>
          </cell>
          <cell r="W217" t="str">
            <v>INEXISTENTE</v>
          </cell>
          <cell r="X217">
            <v>4.3E-3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A218">
            <v>35796</v>
          </cell>
          <cell r="B218" t="str">
            <v>INEXISTENTE</v>
          </cell>
          <cell r="C218" t="str">
            <v>INEXISTENTE</v>
          </cell>
          <cell r="D218" t="str">
            <v>INEXISTENTE</v>
          </cell>
          <cell r="E218" t="str">
            <v>INEXISTENTE</v>
          </cell>
          <cell r="F218">
            <v>8.5000000000000006E-3</v>
          </cell>
          <cell r="G218">
            <v>8.8000000000000005E-3</v>
          </cell>
          <cell r="H218">
            <v>0</v>
          </cell>
          <cell r="I218" t="str">
            <v>INEXISTENTE</v>
          </cell>
          <cell r="J218" t="str">
            <v>INEXISTENTE</v>
          </cell>
          <cell r="K218" t="str">
            <v>INEXISTENTE</v>
          </cell>
          <cell r="L218">
            <v>9.5999999999999992E-3</v>
          </cell>
          <cell r="M218">
            <v>1.1459E-2</v>
          </cell>
          <cell r="N218">
            <v>5.4000000000000003E-3</v>
          </cell>
          <cell r="O218">
            <v>8.8000000000000005E-3</v>
          </cell>
          <cell r="P218">
            <v>2.3999999999999998E-3</v>
          </cell>
          <cell r="Q218">
            <v>1.6516299999999998E-2</v>
          </cell>
          <cell r="R218">
            <v>1.1459E-2</v>
          </cell>
          <cell r="S218">
            <v>8.6500000000000014E-3</v>
          </cell>
          <cell r="T218">
            <v>9.5999999999999992E-3</v>
          </cell>
          <cell r="U218">
            <v>3.9377830281550619E-3</v>
          </cell>
          <cell r="V218">
            <v>2.6700000000000002E-2</v>
          </cell>
          <cell r="W218" t="str">
            <v>INEXISTENTE</v>
          </cell>
          <cell r="X218">
            <v>7.0999999999999995E-3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A219">
            <v>35827</v>
          </cell>
          <cell r="B219" t="str">
            <v>INEXISTENTE</v>
          </cell>
          <cell r="C219" t="str">
            <v>INEXISTENTE</v>
          </cell>
          <cell r="D219" t="str">
            <v>INEXISTENTE</v>
          </cell>
          <cell r="E219" t="str">
            <v>INEXISTENTE</v>
          </cell>
          <cell r="F219">
            <v>5.4000000000000003E-3</v>
          </cell>
          <cell r="G219">
            <v>2.0000000000000001E-4</v>
          </cell>
          <cell r="H219">
            <v>0</v>
          </cell>
          <cell r="I219" t="str">
            <v>INEXISTENTE</v>
          </cell>
          <cell r="J219" t="str">
            <v>INEXISTENTE</v>
          </cell>
          <cell r="K219" t="str">
            <v>INEXISTENTE</v>
          </cell>
          <cell r="L219">
            <v>1.8E-3</v>
          </cell>
          <cell r="M219">
            <v>4.4609999999999997E-3</v>
          </cell>
          <cell r="N219">
            <v>6.4000000000000003E-3</v>
          </cell>
          <cell r="O219">
            <v>2.0000000000000001E-4</v>
          </cell>
          <cell r="P219">
            <v>-1.6000000000000001E-3</v>
          </cell>
          <cell r="Q219">
            <v>9.48331E-3</v>
          </cell>
          <cell r="R219">
            <v>4.4609999999999997E-3</v>
          </cell>
          <cell r="S219">
            <v>2.8E-3</v>
          </cell>
          <cell r="T219">
            <v>1.8E-3</v>
          </cell>
          <cell r="U219">
            <v>3.9533504645186124E-3</v>
          </cell>
          <cell r="V219">
            <v>2.1299999999999999E-2</v>
          </cell>
          <cell r="W219" t="str">
            <v>INEXISTENTE</v>
          </cell>
          <cell r="X219">
            <v>4.5999999999999999E-3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A220">
            <v>35855</v>
          </cell>
          <cell r="B220" t="str">
            <v>INEXISTENTE</v>
          </cell>
          <cell r="C220" t="str">
            <v>INEXISTENTE</v>
          </cell>
          <cell r="D220" t="str">
            <v>INEXISTENTE</v>
          </cell>
          <cell r="E220" t="str">
            <v>INEXISTENTE</v>
          </cell>
          <cell r="F220">
            <v>4.8999999999999998E-3</v>
          </cell>
          <cell r="G220">
            <v>2.3E-3</v>
          </cell>
          <cell r="H220">
            <v>0</v>
          </cell>
          <cell r="I220" t="str">
            <v>INEXISTENTE</v>
          </cell>
          <cell r="J220" t="str">
            <v>INEXISTENTE</v>
          </cell>
          <cell r="K220" t="str">
            <v>INEXISTENTE</v>
          </cell>
          <cell r="L220">
            <v>1.9E-3</v>
          </cell>
          <cell r="M220">
            <v>8.9949999999999995E-3</v>
          </cell>
          <cell r="N220">
            <v>3.9000000000000003E-3</v>
          </cell>
          <cell r="O220">
            <v>2.3E-3</v>
          </cell>
          <cell r="P220">
            <v>-2.3E-3</v>
          </cell>
          <cell r="Q220">
            <v>1.4039999999999999E-2</v>
          </cell>
          <cell r="R220">
            <v>8.9949999999999995E-3</v>
          </cell>
          <cell r="S220">
            <v>3.5999999999999999E-3</v>
          </cell>
          <cell r="T220">
            <v>1.9E-3</v>
          </cell>
          <cell r="U220">
            <v>3.8694314912193217E-3</v>
          </cell>
          <cell r="V220">
            <v>2.1999999999999999E-2</v>
          </cell>
          <cell r="W220" t="str">
            <v>INEXISTENTE</v>
          </cell>
          <cell r="X220">
            <v>3.4000000000000002E-3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A221">
            <v>35886</v>
          </cell>
          <cell r="B221" t="str">
            <v>INEXISTENTE</v>
          </cell>
          <cell r="C221" t="str">
            <v>INEXISTENTE</v>
          </cell>
          <cell r="D221" t="str">
            <v>INEXISTENTE</v>
          </cell>
          <cell r="E221" t="str">
            <v>INEXISTENTE</v>
          </cell>
          <cell r="F221">
            <v>4.4999999999999997E-3</v>
          </cell>
          <cell r="G221">
            <v>-1.2999999999999999E-3</v>
          </cell>
          <cell r="H221">
            <v>0</v>
          </cell>
          <cell r="I221" t="str">
            <v>INEXISTENTE</v>
          </cell>
          <cell r="J221" t="str">
            <v>INEXISTENTE</v>
          </cell>
          <cell r="K221" t="str">
            <v>INEXISTENTE</v>
          </cell>
          <cell r="L221">
            <v>1.2999999999999999E-3</v>
          </cell>
          <cell r="M221">
            <v>4.7200000000000002E-3</v>
          </cell>
          <cell r="N221">
            <v>2.2000000000000001E-3</v>
          </cell>
          <cell r="O221">
            <v>-1.2999999999999999E-3</v>
          </cell>
          <cell r="P221">
            <v>6.1999999999999998E-3</v>
          </cell>
          <cell r="Q221">
            <v>9.7440000000000009E-3</v>
          </cell>
          <cell r="R221">
            <v>4.7200000000000002E-3</v>
          </cell>
          <cell r="S221">
            <v>1.5999999999999999E-3</v>
          </cell>
          <cell r="T221">
            <v>1.2999999999999999E-3</v>
          </cell>
          <cell r="U221">
            <v>3.9844606036458785E-3</v>
          </cell>
          <cell r="V221">
            <v>1.7100000000000001E-2</v>
          </cell>
          <cell r="W221" t="str">
            <v>INEXISTENTE</v>
          </cell>
          <cell r="X221">
            <v>2.3999999999999998E-3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A222">
            <v>35916</v>
          </cell>
          <cell r="B222" t="str">
            <v>INEXISTENTE</v>
          </cell>
          <cell r="C222" t="str">
            <v>INEXISTENTE</v>
          </cell>
          <cell r="D222" t="str">
            <v>INEXISTENTE</v>
          </cell>
          <cell r="E222" t="str">
            <v>INEXISTENTE</v>
          </cell>
          <cell r="F222">
            <v>7.1999999999999998E-3</v>
          </cell>
          <cell r="G222">
            <v>2.3E-3</v>
          </cell>
          <cell r="H222">
            <v>0</v>
          </cell>
          <cell r="I222" t="str">
            <v>INEXISTENTE</v>
          </cell>
          <cell r="J222" t="str">
            <v>INEXISTENTE</v>
          </cell>
          <cell r="K222" t="str">
            <v>INEXISTENTE</v>
          </cell>
          <cell r="L222">
            <v>1.4E-3</v>
          </cell>
          <cell r="M222">
            <v>4.5430000000000002E-3</v>
          </cell>
          <cell r="N222">
            <v>4.0999999999999995E-3</v>
          </cell>
          <cell r="O222">
            <v>2.3E-3</v>
          </cell>
          <cell r="P222">
            <v>5.1999999999999998E-3</v>
          </cell>
          <cell r="Q222">
            <v>9.5657199999999998E-3</v>
          </cell>
          <cell r="R222">
            <v>4.5430000000000002E-3</v>
          </cell>
          <cell r="S222">
            <v>4.7499999999999999E-3</v>
          </cell>
          <cell r="T222">
            <v>1.4E-3</v>
          </cell>
          <cell r="U222">
            <v>3.8999999999999998E-3</v>
          </cell>
          <cell r="V222">
            <v>1.6299999999999999E-2</v>
          </cell>
          <cell r="W222" t="str">
            <v>INEXISTENTE</v>
          </cell>
          <cell r="X222">
            <v>5.0000000000000001E-3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A223">
            <v>35947</v>
          </cell>
          <cell r="B223" t="str">
            <v>INEXISTENTE</v>
          </cell>
          <cell r="C223" t="str">
            <v>INEXISTENTE</v>
          </cell>
          <cell r="D223" t="str">
            <v>INEXISTENTE</v>
          </cell>
          <cell r="E223" t="str">
            <v>INEXISTENTE</v>
          </cell>
          <cell r="F223">
            <v>1.5E-3</v>
          </cell>
          <cell r="G223">
            <v>2.8E-3</v>
          </cell>
          <cell r="H223">
            <v>0</v>
          </cell>
          <cell r="I223" t="str">
            <v>INEXISTENTE</v>
          </cell>
          <cell r="J223" t="str">
            <v>INEXISTENTE</v>
          </cell>
          <cell r="K223" t="str">
            <v>INEXISTENTE</v>
          </cell>
          <cell r="L223">
            <v>3.8E-3</v>
          </cell>
          <cell r="M223">
            <v>4.9129999999999998E-3</v>
          </cell>
          <cell r="N223">
            <v>3.4000000000000002E-3</v>
          </cell>
          <cell r="O223">
            <v>2.8E-3</v>
          </cell>
          <cell r="P223">
            <v>1.9E-3</v>
          </cell>
          <cell r="Q223">
            <v>9.9375599999999998E-3</v>
          </cell>
          <cell r="R223">
            <v>4.9129999999999998E-3</v>
          </cell>
          <cell r="S223">
            <v>2.15E-3</v>
          </cell>
          <cell r="T223">
            <v>3.8E-3</v>
          </cell>
          <cell r="U223">
            <v>3.7420840529649446E-3</v>
          </cell>
          <cell r="V223">
            <v>1.6E-2</v>
          </cell>
          <cell r="W223" t="str">
            <v>INEXISTENTE</v>
          </cell>
          <cell r="X223">
            <v>2.0000000000000001E-4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A224">
            <v>35977</v>
          </cell>
          <cell r="B224" t="str">
            <v>INEXISTENTE</v>
          </cell>
          <cell r="C224" t="str">
            <v>INEXISTENTE</v>
          </cell>
          <cell r="D224" t="str">
            <v>INEXISTENTE</v>
          </cell>
          <cell r="E224" t="str">
            <v>INEXISTENTE</v>
          </cell>
          <cell r="F224">
            <v>-2.8E-3</v>
          </cell>
          <cell r="G224">
            <v>-3.8E-3</v>
          </cell>
          <cell r="H224">
            <v>0</v>
          </cell>
          <cell r="I224" t="str">
            <v>INEXISTENTE</v>
          </cell>
          <cell r="J224" t="str">
            <v>INEXISTENTE</v>
          </cell>
          <cell r="K224" t="str">
            <v>INEXISTENTE</v>
          </cell>
          <cell r="L224">
            <v>-1.6999999999999999E-3</v>
          </cell>
          <cell r="M224">
            <v>5.5030000000000001E-3</v>
          </cell>
          <cell r="N224">
            <v>-1.1000000000000001E-3</v>
          </cell>
          <cell r="O224">
            <v>-3.8E-3</v>
          </cell>
          <cell r="P224">
            <v>-7.7000000000000002E-3</v>
          </cell>
          <cell r="Q224">
            <v>1.0530999999999999E-2</v>
          </cell>
          <cell r="R224">
            <v>5.5030000000000001E-3</v>
          </cell>
          <cell r="S224">
            <v>-3.3E-3</v>
          </cell>
          <cell r="T224">
            <v>-1.6999999999999999E-3</v>
          </cell>
          <cell r="U224">
            <v>3.7561398439758253E-3</v>
          </cell>
          <cell r="V224">
            <v>1.7000000000000001E-2</v>
          </cell>
          <cell r="W224" t="str">
            <v>INEXISTENTE</v>
          </cell>
          <cell r="X224">
            <v>-1.1999999999999999E-3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A225">
            <v>36008</v>
          </cell>
          <cell r="B225" t="str">
            <v>INEXISTENTE</v>
          </cell>
          <cell r="C225" t="str">
            <v>INEXISTENTE</v>
          </cell>
          <cell r="D225" t="str">
            <v>INEXISTENTE</v>
          </cell>
          <cell r="E225" t="str">
            <v>INEXISTENTE</v>
          </cell>
          <cell r="F225">
            <v>-4.8999999999999998E-3</v>
          </cell>
          <cell r="G225">
            <v>-1.6999999999999999E-3</v>
          </cell>
          <cell r="H225">
            <v>0</v>
          </cell>
          <cell r="I225" t="str">
            <v>INEXISTENTE</v>
          </cell>
          <cell r="J225" t="str">
            <v>INEXISTENTE</v>
          </cell>
          <cell r="K225" t="str">
            <v>INEXISTENTE</v>
          </cell>
          <cell r="L225">
            <v>-1.6000000000000001E-3</v>
          </cell>
          <cell r="M225">
            <v>3.7490000000000002E-3</v>
          </cell>
          <cell r="N225">
            <v>-3.7000000000000002E-3</v>
          </cell>
          <cell r="O225">
            <v>-1.6999999999999999E-3</v>
          </cell>
          <cell r="P225">
            <v>-0.01</v>
          </cell>
          <cell r="Q225">
            <v>8.7674499999999995E-3</v>
          </cell>
          <cell r="R225">
            <v>3.7490000000000002E-3</v>
          </cell>
          <cell r="S225">
            <v>-3.3E-3</v>
          </cell>
          <cell r="T225">
            <v>-1.6000000000000001E-3</v>
          </cell>
          <cell r="U225">
            <v>3.7703016241299458E-3</v>
          </cell>
          <cell r="V225">
            <v>1.4800000000000001E-2</v>
          </cell>
          <cell r="W225" t="str">
            <v>INEXISTENTE</v>
          </cell>
          <cell r="X225">
            <v>-5.1000000000000004E-3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A226">
            <v>36039</v>
          </cell>
          <cell r="B226" t="str">
            <v>INEXISTENTE</v>
          </cell>
          <cell r="C226" t="str">
            <v>INEXISTENTE</v>
          </cell>
          <cell r="D226" t="str">
            <v>INEXISTENTE</v>
          </cell>
          <cell r="E226" t="str">
            <v>INEXISTENTE</v>
          </cell>
          <cell r="F226">
            <v>-3.0999999999999999E-3</v>
          </cell>
          <cell r="G226">
            <v>-2.0000000000000001E-4</v>
          </cell>
          <cell r="H226">
            <v>0</v>
          </cell>
          <cell r="I226" t="str">
            <v>INEXISTENTE</v>
          </cell>
          <cell r="J226" t="str">
            <v>INEXISTENTE</v>
          </cell>
          <cell r="K226" t="str">
            <v>INEXISTENTE</v>
          </cell>
          <cell r="L226">
            <v>-8.0000000000000004E-4</v>
          </cell>
          <cell r="M226">
            <v>4.5120000000000004E-3</v>
          </cell>
          <cell r="N226">
            <v>-4.4000000000000003E-3</v>
          </cell>
          <cell r="O226">
            <v>-2.0000000000000001E-4</v>
          </cell>
          <cell r="P226">
            <v>-6.6E-3</v>
          </cell>
          <cell r="Q226">
            <v>9.5345599999999992E-3</v>
          </cell>
          <cell r="R226">
            <v>4.5120000000000004E-3</v>
          </cell>
          <cell r="S226">
            <v>-1.65E-3</v>
          </cell>
          <cell r="T226">
            <v>-8.0000000000000004E-4</v>
          </cell>
          <cell r="U226">
            <v>3.7845705967975984E-3</v>
          </cell>
          <cell r="V226">
            <v>2.4899999999999999E-2</v>
          </cell>
          <cell r="W226" t="str">
            <v>INEXISTENTE</v>
          </cell>
          <cell r="X226">
            <v>-2.2000000000000001E-3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A227">
            <v>36069</v>
          </cell>
          <cell r="B227" t="str">
            <v>INEXISTENTE</v>
          </cell>
          <cell r="C227" t="str">
            <v>INEXISTENTE</v>
          </cell>
          <cell r="D227" t="str">
            <v>INEXISTENTE</v>
          </cell>
          <cell r="E227" t="str">
            <v>INEXISTENTE</v>
          </cell>
          <cell r="F227">
            <v>1.1000000000000001E-3</v>
          </cell>
          <cell r="G227">
            <v>-2.9999999999999997E-4</v>
          </cell>
          <cell r="H227">
            <v>0</v>
          </cell>
          <cell r="I227" t="str">
            <v>INEXISTENTE</v>
          </cell>
          <cell r="J227" t="str">
            <v>INEXISTENTE</v>
          </cell>
          <cell r="K227" t="str">
            <v>INEXISTENTE</v>
          </cell>
          <cell r="L227">
            <v>8.0000000000000004E-4</v>
          </cell>
          <cell r="M227">
            <v>8.8920000000000006E-3</v>
          </cell>
          <cell r="N227">
            <v>1E-4</v>
          </cell>
          <cell r="O227">
            <v>-2.9999999999999997E-4</v>
          </cell>
          <cell r="P227">
            <v>2.0000000000000001E-4</v>
          </cell>
          <cell r="Q227">
            <v>1.3936459999999999E-2</v>
          </cell>
          <cell r="R227">
            <v>8.8920000000000006E-3</v>
          </cell>
          <cell r="S227">
            <v>4.0000000000000007E-4</v>
          </cell>
          <cell r="T227">
            <v>8.0000000000000004E-4</v>
          </cell>
          <cell r="U227">
            <v>3.7989479836353368E-3</v>
          </cell>
          <cell r="V227">
            <v>2.9399999999999999E-2</v>
          </cell>
          <cell r="W227" t="str">
            <v>INEXISTENTE</v>
          </cell>
          <cell r="X227">
            <v>2.0000000000000001E-4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A228">
            <v>36100</v>
          </cell>
          <cell r="B228" t="str">
            <v>INEXISTENTE</v>
          </cell>
          <cell r="C228" t="str">
            <v>INEXISTENTE</v>
          </cell>
          <cell r="D228" t="str">
            <v>INEXISTENTE</v>
          </cell>
          <cell r="E228" t="str">
            <v>INEXISTENTE</v>
          </cell>
          <cell r="F228">
            <v>-1.8E-3</v>
          </cell>
          <cell r="G228">
            <v>-1.8E-3</v>
          </cell>
          <cell r="H228">
            <v>0</v>
          </cell>
          <cell r="I228" t="str">
            <v>INEXISTENTE</v>
          </cell>
          <cell r="J228" t="str">
            <v>INEXISTENTE</v>
          </cell>
          <cell r="K228" t="str">
            <v>INEXISTENTE</v>
          </cell>
          <cell r="L228">
            <v>-3.2000000000000002E-3</v>
          </cell>
          <cell r="M228">
            <v>6.136E-3</v>
          </cell>
          <cell r="N228">
            <v>-1.1000000000000001E-3</v>
          </cell>
          <cell r="O228">
            <v>-1.8E-3</v>
          </cell>
          <cell r="P228">
            <v>-4.4000000000000003E-3</v>
          </cell>
          <cell r="Q228">
            <v>1.116668E-2</v>
          </cell>
          <cell r="R228">
            <v>6.136E-3</v>
          </cell>
          <cell r="S228">
            <v>-1.8E-3</v>
          </cell>
          <cell r="T228">
            <v>-3.2000000000000002E-3</v>
          </cell>
          <cell r="U228">
            <v>3.7152913570590584E-3</v>
          </cell>
          <cell r="V228">
            <v>2.63E-2</v>
          </cell>
          <cell r="W228" t="str">
            <v>INEXISTENTE</v>
          </cell>
          <cell r="X228">
            <v>-1.1999999999999999E-3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A229">
            <v>36130</v>
          </cell>
          <cell r="B229" t="str">
            <v>INEXISTENTE</v>
          </cell>
          <cell r="C229" t="str">
            <v>INEXISTENTE</v>
          </cell>
          <cell r="D229" t="str">
            <v>INEXISTENTE</v>
          </cell>
          <cell r="E229" t="str">
            <v>INEXISTENTE</v>
          </cell>
          <cell r="F229">
            <v>4.1999999999999997E-3</v>
          </cell>
          <cell r="G229">
            <v>9.7999999999999997E-3</v>
          </cell>
          <cell r="H229">
            <v>1.6543543855998655E-2</v>
          </cell>
          <cell r="I229" t="str">
            <v>INEXISTENTE</v>
          </cell>
          <cell r="J229" t="str">
            <v>INEXISTENTE</v>
          </cell>
          <cell r="K229" t="str">
            <v>INEXISTENTE</v>
          </cell>
          <cell r="L229">
            <v>4.4999999999999997E-3</v>
          </cell>
          <cell r="M229">
            <v>7.4339999999999996E-3</v>
          </cell>
          <cell r="N229">
            <v>1.2999999999999999E-3</v>
          </cell>
          <cell r="O229">
            <v>9.7999999999999997E-3</v>
          </cell>
          <cell r="P229">
            <v>-1.1999999999999999E-3</v>
          </cell>
          <cell r="Q229">
            <v>1.247117E-2</v>
          </cell>
          <cell r="R229">
            <v>7.4339999999999996E-3</v>
          </cell>
          <cell r="S229">
            <v>6.9999999999999993E-3</v>
          </cell>
          <cell r="T229">
            <v>4.4999999999999997E-3</v>
          </cell>
          <cell r="U229">
            <v>3.729146221786106E-3</v>
          </cell>
          <cell r="V229">
            <v>2.4E-2</v>
          </cell>
          <cell r="W229" t="str">
            <v>INEXISTENTE</v>
          </cell>
          <cell r="X229">
            <v>3.3E-3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A230">
            <v>36161</v>
          </cell>
          <cell r="B230" t="str">
            <v>INEXISTENTE</v>
          </cell>
          <cell r="C230" t="str">
            <v>INEXISTENTE</v>
          </cell>
          <cell r="D230" t="str">
            <v>INEXISTENTE</v>
          </cell>
          <cell r="E230" t="str">
            <v>INEXISTENTE</v>
          </cell>
          <cell r="F230">
            <v>6.4999999999999997E-3</v>
          </cell>
          <cell r="G230">
            <v>1.15E-2</v>
          </cell>
          <cell r="H230">
            <v>0</v>
          </cell>
          <cell r="I230" t="str">
            <v>INEXISTENTE</v>
          </cell>
          <cell r="J230" t="str">
            <v>INEXISTENTE</v>
          </cell>
          <cell r="K230" t="str">
            <v>INEXISTENTE</v>
          </cell>
          <cell r="L230">
            <v>8.3999999999999995E-3</v>
          </cell>
          <cell r="M230">
            <v>5.1630000000000001E-3</v>
          </cell>
          <cell r="N230">
            <v>6.8000000000000005E-3</v>
          </cell>
          <cell r="O230">
            <v>1.15E-2</v>
          </cell>
          <cell r="P230">
            <v>5.0000000000000001E-3</v>
          </cell>
          <cell r="Q230">
            <v>1.018815E-2</v>
          </cell>
          <cell r="R230">
            <v>5.1630000000000001E-3</v>
          </cell>
          <cell r="S230">
            <v>8.9999999999999993E-3</v>
          </cell>
          <cell r="T230">
            <v>8.3999999999999995E-3</v>
          </cell>
          <cell r="U230">
            <v>3.8419860112304249E-3</v>
          </cell>
          <cell r="V230">
            <v>2.18E-2</v>
          </cell>
          <cell r="W230" t="str">
            <v>INEXISTENTE</v>
          </cell>
          <cell r="X230">
            <v>6.9999999999999993E-3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A231">
            <v>36192</v>
          </cell>
          <cell r="B231" t="str">
            <v>INEXISTENTE</v>
          </cell>
          <cell r="C231" t="str">
            <v>INEXISTENTE</v>
          </cell>
          <cell r="D231" t="str">
            <v>INEXISTENTE</v>
          </cell>
          <cell r="E231" t="str">
            <v>INEXISTENTE</v>
          </cell>
          <cell r="F231">
            <v>1.29E-2</v>
          </cell>
          <cell r="G231">
            <v>4.4400000000000002E-2</v>
          </cell>
          <cell r="H231">
            <v>0</v>
          </cell>
          <cell r="I231" t="str">
            <v>INEXISTENTE</v>
          </cell>
          <cell r="J231" t="str">
            <v>INEXISTENTE</v>
          </cell>
          <cell r="K231" t="str">
            <v>INEXISTENTE</v>
          </cell>
          <cell r="L231">
            <v>3.61E-2</v>
          </cell>
          <cell r="M231">
            <v>8.2979999999999998E-3</v>
          </cell>
          <cell r="N231">
            <v>6.4000000000000003E-3</v>
          </cell>
          <cell r="O231">
            <v>4.4400000000000002E-2</v>
          </cell>
          <cell r="P231">
            <v>1.41E-2</v>
          </cell>
          <cell r="Q231">
            <v>1.3339490000000001E-2</v>
          </cell>
          <cell r="R231">
            <v>8.2979999999999998E-3</v>
          </cell>
          <cell r="S231">
            <v>2.8650000000000002E-2</v>
          </cell>
          <cell r="T231">
            <v>3.61E-2</v>
          </cell>
          <cell r="U231">
            <v>3.7575398002569482E-3</v>
          </cell>
          <cell r="V231">
            <v>2.3800000000000002E-2</v>
          </cell>
          <cell r="W231" t="str">
            <v>INEXISTENTE</v>
          </cell>
          <cell r="X231">
            <v>1.0500000000000001E-2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A232">
            <v>36220</v>
          </cell>
          <cell r="B232" t="str">
            <v>INEXISTENTE</v>
          </cell>
          <cell r="C232" t="str">
            <v>INEXISTENTE</v>
          </cell>
          <cell r="D232" t="str">
            <v>INEXISTENTE</v>
          </cell>
          <cell r="E232" t="str">
            <v>INEXISTENTE</v>
          </cell>
          <cell r="F232">
            <v>1.2800000000000001E-2</v>
          </cell>
          <cell r="G232">
            <v>1.9800000000000002E-2</v>
          </cell>
          <cell r="H232">
            <v>0</v>
          </cell>
          <cell r="I232" t="str">
            <v>INEXISTENTE</v>
          </cell>
          <cell r="J232" t="str">
            <v>INEXISTENTE</v>
          </cell>
          <cell r="K232" t="str">
            <v>INEXISTENTE</v>
          </cell>
          <cell r="L232">
            <v>2.8299999999999999E-2</v>
          </cell>
          <cell r="M232">
            <v>1.1613999999999999E-2</v>
          </cell>
          <cell r="N232">
            <v>1.2199999999999999E-2</v>
          </cell>
          <cell r="O232">
            <v>1.9800000000000002E-2</v>
          </cell>
          <cell r="P232">
            <v>5.6000000000000008E-3</v>
          </cell>
          <cell r="Q232">
            <v>1.6672070000000001E-2</v>
          </cell>
          <cell r="R232">
            <v>1.1613999999999999E-2</v>
          </cell>
          <cell r="S232">
            <v>1.6300000000000002E-2</v>
          </cell>
          <cell r="T232">
            <v>2.8299999999999999E-2</v>
          </cell>
          <cell r="U232">
            <v>3.7717121588090041E-3</v>
          </cell>
          <cell r="V232">
            <v>3.3300000000000003E-2</v>
          </cell>
          <cell r="W232" t="str">
            <v>INEXISTENTE</v>
          </cell>
          <cell r="X232">
            <v>1.1000000000000001E-2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A233">
            <v>36251</v>
          </cell>
          <cell r="B233" t="str">
            <v>INEXISTENTE</v>
          </cell>
          <cell r="C233" t="str">
            <v>INEXISTENTE</v>
          </cell>
          <cell r="D233" t="str">
            <v>INEXISTENTE</v>
          </cell>
          <cell r="E233" t="str">
            <v>INEXISTENTE</v>
          </cell>
          <cell r="F233">
            <v>4.7000000000000002E-3</v>
          </cell>
          <cell r="G233">
            <v>2.9999999999999997E-4</v>
          </cell>
          <cell r="H233">
            <v>0</v>
          </cell>
          <cell r="I233" t="str">
            <v>INEXISTENTE</v>
          </cell>
          <cell r="J233" t="str">
            <v>INEXISTENTE</v>
          </cell>
          <cell r="K233" t="str">
            <v>INEXISTENTE</v>
          </cell>
          <cell r="L233">
            <v>7.1000000000000004E-3</v>
          </cell>
          <cell r="M233">
            <v>6.0920000000000002E-3</v>
          </cell>
          <cell r="N233">
            <v>7.8000000000000005E-3</v>
          </cell>
          <cell r="O233">
            <v>2.9999999999999997E-4</v>
          </cell>
          <cell r="P233">
            <v>4.6999999999999993E-3</v>
          </cell>
          <cell r="Q233">
            <v>1.1122460000000001E-2</v>
          </cell>
          <cell r="R233">
            <v>6.0920000000000002E-3</v>
          </cell>
          <cell r="S233">
            <v>2.5000000000000001E-3</v>
          </cell>
          <cell r="T233">
            <v>7.1000000000000004E-3</v>
          </cell>
          <cell r="U233">
            <v>3.6859932257422567E-3</v>
          </cell>
          <cell r="V233">
            <v>2.35E-2</v>
          </cell>
          <cell r="W233" t="str">
            <v>INEXISTENTE</v>
          </cell>
          <cell r="X233">
            <v>5.6000000000000008E-3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A234">
            <v>36281</v>
          </cell>
          <cell r="B234" t="str">
            <v>INEXISTENTE</v>
          </cell>
          <cell r="C234" t="str">
            <v>INEXISTENTE</v>
          </cell>
          <cell r="D234" t="str">
            <v>INEXISTENTE</v>
          </cell>
          <cell r="E234" t="str">
            <v>INEXISTENTE</v>
          </cell>
          <cell r="F234">
            <v>5.0000000000000001E-4</v>
          </cell>
          <cell r="G234">
            <v>-3.3999999999999998E-3</v>
          </cell>
          <cell r="H234">
            <v>0</v>
          </cell>
          <cell r="I234" t="str">
            <v>INEXISTENTE</v>
          </cell>
          <cell r="J234" t="str">
            <v>INEXISTENTE</v>
          </cell>
          <cell r="K234" t="str">
            <v>INEXISTENTE</v>
          </cell>
          <cell r="L234">
            <v>-2.8999999999999998E-3</v>
          </cell>
          <cell r="M234">
            <v>5.7609999999999996E-3</v>
          </cell>
          <cell r="N234">
            <v>5.1000000000000004E-3</v>
          </cell>
          <cell r="O234">
            <v>-3.3999999999999998E-3</v>
          </cell>
          <cell r="P234">
            <v>-3.7000000000000002E-3</v>
          </cell>
          <cell r="Q234">
            <v>1.0798981000000001E-2</v>
          </cell>
          <cell r="R234">
            <v>5.7609999999999996E-3</v>
          </cell>
          <cell r="S234">
            <v>-1.4499999999999999E-3</v>
          </cell>
          <cell r="T234">
            <v>-2.8999999999999998E-3</v>
          </cell>
          <cell r="U234">
            <v>3.8E-3</v>
          </cell>
          <cell r="V234">
            <v>2.0199999999999999E-2</v>
          </cell>
          <cell r="W234" t="str">
            <v>INEXISTENTE</v>
          </cell>
          <cell r="X234">
            <v>3.0000000000000001E-3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A235">
            <v>36312</v>
          </cell>
          <cell r="B235" t="str">
            <v>INEXISTENTE</v>
          </cell>
          <cell r="C235" t="str">
            <v>INEXISTENTE</v>
          </cell>
          <cell r="D235" t="str">
            <v>INEXISTENTE</v>
          </cell>
          <cell r="E235" t="str">
            <v>INEXISTENTE</v>
          </cell>
          <cell r="F235">
            <v>6.9999999999999999E-4</v>
          </cell>
          <cell r="G235">
            <v>1.0200000000000001E-2</v>
          </cell>
          <cell r="H235">
            <v>0</v>
          </cell>
          <cell r="I235" t="str">
            <v>INEXISTENTE</v>
          </cell>
          <cell r="J235" t="str">
            <v>INEXISTENTE</v>
          </cell>
          <cell r="K235" t="str">
            <v>INEXISTENTE</v>
          </cell>
          <cell r="L235">
            <v>3.5999999999999999E-3</v>
          </cell>
          <cell r="M235">
            <v>3.1080000000000001E-3</v>
          </cell>
          <cell r="N235">
            <v>-2.0000000000000001E-4</v>
          </cell>
          <cell r="O235">
            <v>1.0200000000000001E-2</v>
          </cell>
          <cell r="P235">
            <v>-8.0000000000000004E-4</v>
          </cell>
          <cell r="Q235">
            <v>8.1235400000000003E-3</v>
          </cell>
          <cell r="R235">
            <v>3.1080000000000001E-3</v>
          </cell>
          <cell r="S235">
            <v>5.45E-3</v>
          </cell>
          <cell r="T235">
            <v>3.5999999999999999E-3</v>
          </cell>
          <cell r="U235">
            <v>4.7478871902004727E-3</v>
          </cell>
          <cell r="V235">
            <v>1.67E-2</v>
          </cell>
          <cell r="W235" t="str">
            <v>INEXISTENTE</v>
          </cell>
          <cell r="X235">
            <v>1.9E-3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A236">
            <v>36342</v>
          </cell>
          <cell r="B236" t="str">
            <v>INEXISTENTE</v>
          </cell>
          <cell r="C236" t="str">
            <v>INEXISTENTE</v>
          </cell>
          <cell r="D236" t="str">
            <v>INEXISTENTE</v>
          </cell>
          <cell r="E236" t="str">
            <v>INEXISTENTE</v>
          </cell>
          <cell r="F236">
            <v>7.4000000000000003E-3</v>
          </cell>
          <cell r="G236">
            <v>1.5900000000000001E-2</v>
          </cell>
          <cell r="H236">
            <v>0</v>
          </cell>
          <cell r="I236" t="str">
            <v>INEXISTENTE</v>
          </cell>
          <cell r="J236" t="str">
            <v>INEXISTENTE</v>
          </cell>
          <cell r="K236" t="str">
            <v>INEXISTENTE</v>
          </cell>
          <cell r="L236">
            <v>1.55E-2</v>
          </cell>
          <cell r="M236">
            <v>2.9329999999999998E-3</v>
          </cell>
          <cell r="N236">
            <v>7.9000000000000008E-3</v>
          </cell>
          <cell r="O236">
            <v>1.5900000000000001E-2</v>
          </cell>
          <cell r="P236">
            <v>1.09E-2</v>
          </cell>
          <cell r="Q236">
            <v>7.9476700000000004E-3</v>
          </cell>
          <cell r="R236">
            <v>2.9329999999999998E-3</v>
          </cell>
          <cell r="S236">
            <v>1.1650000000000001E-2</v>
          </cell>
          <cell r="T236">
            <v>1.55E-2</v>
          </cell>
          <cell r="U236">
            <v>4.6746804045028068E-3</v>
          </cell>
          <cell r="V236">
            <v>1.66E-2</v>
          </cell>
          <cell r="W236" t="str">
            <v>INEXISTENTE</v>
          </cell>
          <cell r="X236">
            <v>1.09E-2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36373</v>
          </cell>
          <cell r="B237" t="str">
            <v>INEXISTENTE</v>
          </cell>
          <cell r="C237" t="str">
            <v>INEXISTENTE</v>
          </cell>
          <cell r="D237" t="str">
            <v>INEXISTENTE</v>
          </cell>
          <cell r="E237" t="str">
            <v>INEXISTENTE</v>
          </cell>
          <cell r="F237">
            <v>5.4999999999999997E-3</v>
          </cell>
          <cell r="G237">
            <v>1.4500000000000001E-2</v>
          </cell>
          <cell r="H237">
            <v>0</v>
          </cell>
          <cell r="I237" t="str">
            <v>INEXISTENTE</v>
          </cell>
          <cell r="J237" t="str">
            <v>INEXISTENTE</v>
          </cell>
          <cell r="K237" t="str">
            <v>INEXISTENTE</v>
          </cell>
          <cell r="L237">
            <v>1.5599999999999999E-2</v>
          </cell>
          <cell r="M237">
            <v>2.9450000000000001E-3</v>
          </cell>
          <cell r="N237">
            <v>8.1000000000000013E-3</v>
          </cell>
          <cell r="O237">
            <v>1.4500000000000001E-2</v>
          </cell>
          <cell r="P237">
            <v>7.4000000000000003E-3</v>
          </cell>
          <cell r="Q237">
            <v>7.9597299999999999E-3</v>
          </cell>
          <cell r="R237">
            <v>2.9450000000000001E-3</v>
          </cell>
          <cell r="S237">
            <v>0.01</v>
          </cell>
          <cell r="T237">
            <v>1.5599999999999999E-2</v>
          </cell>
          <cell r="U237">
            <v>4.6966356752613514E-3</v>
          </cell>
          <cell r="V237">
            <v>1.5699999999999999E-2</v>
          </cell>
          <cell r="W237" t="str">
            <v>INEXISTENTE</v>
          </cell>
          <cell r="X237">
            <v>5.6000000000000008E-3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A238">
            <v>36404</v>
          </cell>
          <cell r="B238" t="str">
            <v>INEXISTENTE</v>
          </cell>
          <cell r="C238" t="str">
            <v>INEXISTENTE</v>
          </cell>
          <cell r="D238" t="str">
            <v>INEXISTENTE</v>
          </cell>
          <cell r="E238" t="str">
            <v>INEXISTENTE</v>
          </cell>
          <cell r="F238">
            <v>3.8999999999999998E-3</v>
          </cell>
          <cell r="G238">
            <v>1.47E-2</v>
          </cell>
          <cell r="H238">
            <v>0</v>
          </cell>
          <cell r="I238" t="str">
            <v>INEXISTENTE</v>
          </cell>
          <cell r="J238" t="str">
            <v>INEXISTENTE</v>
          </cell>
          <cell r="K238" t="str">
            <v>INEXISTENTE</v>
          </cell>
          <cell r="L238">
            <v>1.4500000000000001E-2</v>
          </cell>
          <cell r="M238">
            <v>2.715E-3</v>
          </cell>
          <cell r="N238">
            <v>4.6999999999999993E-3</v>
          </cell>
          <cell r="O238">
            <v>1.47E-2</v>
          </cell>
          <cell r="P238">
            <v>9.1000000000000004E-3</v>
          </cell>
          <cell r="Q238">
            <v>7.7285800000000005E-3</v>
          </cell>
          <cell r="R238">
            <v>2.715E-3</v>
          </cell>
          <cell r="S238">
            <v>9.2999999999999992E-3</v>
          </cell>
          <cell r="T238">
            <v>1.4500000000000001E-2</v>
          </cell>
          <cell r="U238">
            <v>4.7187981510015131E-3</v>
          </cell>
          <cell r="V238">
            <v>1.49E-2</v>
          </cell>
          <cell r="W238" t="str">
            <v>INEXISTENTE</v>
          </cell>
          <cell r="X238">
            <v>3.0999999999999999E-3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A239">
            <v>36434</v>
          </cell>
          <cell r="B239" t="str">
            <v>INEXISTENTE</v>
          </cell>
          <cell r="C239" t="str">
            <v>INEXISTENTE</v>
          </cell>
          <cell r="D239" t="str">
            <v>INEXISTENTE</v>
          </cell>
          <cell r="E239" t="str">
            <v>INEXISTENTE</v>
          </cell>
          <cell r="F239">
            <v>9.5999999999999992E-3</v>
          </cell>
          <cell r="G239">
            <v>1.89E-2</v>
          </cell>
          <cell r="H239">
            <v>0</v>
          </cell>
          <cell r="I239" t="str">
            <v>INEXISTENTE</v>
          </cell>
          <cell r="J239" t="str">
            <v>INEXISTENTE</v>
          </cell>
          <cell r="K239" t="str">
            <v>INEXISTENTE</v>
          </cell>
          <cell r="L239">
            <v>1.7000000000000001E-2</v>
          </cell>
          <cell r="M239">
            <v>2.2650000000000001E-3</v>
          </cell>
          <cell r="N239">
            <v>8.0000000000000002E-3</v>
          </cell>
          <cell r="O239">
            <v>1.89E-2</v>
          </cell>
          <cell r="P239">
            <v>1.1299999999999999E-2</v>
          </cell>
          <cell r="Q239">
            <v>7.2763300000000001E-3</v>
          </cell>
          <cell r="R239">
            <v>2.2650000000000001E-3</v>
          </cell>
          <cell r="S239">
            <v>1.4249999999999999E-2</v>
          </cell>
          <cell r="T239">
            <v>1.7000000000000001E-2</v>
          </cell>
          <cell r="U239">
            <v>4.7411707789064561E-3</v>
          </cell>
          <cell r="V239">
            <v>1.38E-2</v>
          </cell>
          <cell r="W239" t="str">
            <v>INEXISTENTE</v>
          </cell>
          <cell r="X239">
            <v>1.1899999999999999E-2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A240">
            <v>36465</v>
          </cell>
          <cell r="B240" t="str">
            <v>INEXISTENTE</v>
          </cell>
          <cell r="C240" t="str">
            <v>INEXISTENTE</v>
          </cell>
          <cell r="D240" t="str">
            <v>INEXISTENTE</v>
          </cell>
          <cell r="E240" t="str">
            <v>INEXISTENTE</v>
          </cell>
          <cell r="F240">
            <v>9.4000000000000004E-3</v>
          </cell>
          <cell r="G240">
            <v>2.53E-2</v>
          </cell>
          <cell r="H240">
            <v>0</v>
          </cell>
          <cell r="I240" t="str">
            <v>INEXISTENTE</v>
          </cell>
          <cell r="J240" t="str">
            <v>INEXISTENTE</v>
          </cell>
          <cell r="K240" t="str">
            <v>INEXISTENTE</v>
          </cell>
          <cell r="L240">
            <v>2.3900000000000001E-2</v>
          </cell>
          <cell r="M240">
            <v>1.9980000000000002E-3</v>
          </cell>
          <cell r="N240">
            <v>9.8999999999999991E-3</v>
          </cell>
          <cell r="O240">
            <v>2.53E-2</v>
          </cell>
          <cell r="P240">
            <v>1.4800000000000001E-2</v>
          </cell>
          <cell r="Q240">
            <v>7.0079999999999995E-3</v>
          </cell>
          <cell r="R240">
            <v>1.9980000000000002E-3</v>
          </cell>
          <cell r="S240">
            <v>1.7350000000000001E-2</v>
          </cell>
          <cell r="T240">
            <v>2.3900000000000001E-2</v>
          </cell>
          <cell r="U240">
            <v>4.7637565623177558E-3</v>
          </cell>
          <cell r="V240">
            <v>1.3899999999999999E-2</v>
          </cell>
          <cell r="W240" t="str">
            <v>INEXISTENTE</v>
          </cell>
          <cell r="X240">
            <v>9.4999999999999998E-3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A241">
            <v>36495</v>
          </cell>
          <cell r="B241" t="str">
            <v>INEXISTENTE</v>
          </cell>
          <cell r="C241" t="str">
            <v>INEXISTENTE</v>
          </cell>
          <cell r="D241" t="str">
            <v>INEXISTENTE</v>
          </cell>
          <cell r="E241" t="str">
            <v>INEXISTENTE</v>
          </cell>
          <cell r="F241">
            <v>7.4000000000000003E-3</v>
          </cell>
          <cell r="G241">
            <v>1.23E-2</v>
          </cell>
          <cell r="H241">
            <v>8.9150460593654168E-2</v>
          </cell>
          <cell r="I241" t="str">
            <v>INEXISTENTE</v>
          </cell>
          <cell r="J241" t="str">
            <v>INEXISTENTE</v>
          </cell>
          <cell r="K241" t="str">
            <v>INEXISTENTE</v>
          </cell>
          <cell r="L241">
            <v>1.8100000000000002E-2</v>
          </cell>
          <cell r="M241">
            <v>2.9979999999999998E-3</v>
          </cell>
          <cell r="N241">
            <v>9.1000000000000004E-3</v>
          </cell>
          <cell r="O241">
            <v>1.23E-2</v>
          </cell>
          <cell r="P241">
            <v>4.8999999999999998E-3</v>
          </cell>
          <cell r="Q241">
            <v>8.0129999999999993E-3</v>
          </cell>
          <cell r="R241">
            <v>2.9979999999999998E-3</v>
          </cell>
          <cell r="S241">
            <v>9.8500000000000011E-3</v>
          </cell>
          <cell r="T241">
            <v>1.8100000000000002E-2</v>
          </cell>
          <cell r="U241">
            <v>4.6884157061926057E-3</v>
          </cell>
          <cell r="V241">
            <v>1.6E-2</v>
          </cell>
          <cell r="W241" t="str">
            <v>INEXISTENTE</v>
          </cell>
          <cell r="X241">
            <v>6.0000000000000001E-3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A242">
            <v>36526</v>
          </cell>
          <cell r="B242" t="str">
            <v>INEXISTENTE</v>
          </cell>
          <cell r="C242" t="str">
            <v>INEXISTENTE</v>
          </cell>
          <cell r="D242" t="str">
            <v>INEXISTENTE</v>
          </cell>
          <cell r="E242" t="str">
            <v>INEXISTENTE</v>
          </cell>
          <cell r="F242">
            <v>6.1000000000000004E-3</v>
          </cell>
          <cell r="G242">
            <v>1.0200000000000001E-2</v>
          </cell>
          <cell r="H242">
            <v>0</v>
          </cell>
          <cell r="I242" t="str">
            <v>INEXISTENTE</v>
          </cell>
          <cell r="J242" t="str">
            <v>INEXISTENTE</v>
          </cell>
          <cell r="K242" t="str">
            <v>INEXISTENTE</v>
          </cell>
          <cell r="L242">
            <v>1.24E-2</v>
          </cell>
          <cell r="M242">
            <v>2.1489999999999999E-3</v>
          </cell>
          <cell r="N242">
            <v>6.5000000000000006E-3</v>
          </cell>
          <cell r="O242">
            <v>1.0200000000000001E-2</v>
          </cell>
          <cell r="P242">
            <v>5.6999999999999993E-3</v>
          </cell>
          <cell r="Q242">
            <v>7.1599999999999997E-3</v>
          </cell>
          <cell r="R242">
            <v>2.1489999999999999E-3</v>
          </cell>
          <cell r="S242">
            <v>8.150000000000001E-3</v>
          </cell>
          <cell r="T242">
            <v>1.24E-2</v>
          </cell>
          <cell r="U242">
            <v>4.7105004906773384E-3</v>
          </cell>
          <cell r="V242">
            <v>1.46E-2</v>
          </cell>
          <cell r="W242" t="str">
            <v>INEXISTENTE</v>
          </cell>
          <cell r="X242">
            <v>6.1999999999999998E-3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A243">
            <v>36557</v>
          </cell>
          <cell r="B243" t="str">
            <v>INEXISTENTE</v>
          </cell>
          <cell r="C243" t="str">
            <v>INEXISTENTE</v>
          </cell>
          <cell r="D243" t="str">
            <v>INEXISTENTE</v>
          </cell>
          <cell r="E243" t="str">
            <v>INEXISTENTE</v>
          </cell>
          <cell r="F243">
            <v>5.0000000000000001E-4</v>
          </cell>
          <cell r="G243">
            <v>1.9E-3</v>
          </cell>
          <cell r="H243">
            <v>0</v>
          </cell>
          <cell r="I243" t="str">
            <v>INEXISTENTE</v>
          </cell>
          <cell r="J243" t="str">
            <v>INEXISTENTE</v>
          </cell>
          <cell r="K243" t="str">
            <v>INEXISTENTE</v>
          </cell>
          <cell r="L243">
            <v>3.5000000000000001E-3</v>
          </cell>
          <cell r="M243">
            <v>2.3280000000000002E-3</v>
          </cell>
          <cell r="N243">
            <v>3.4000000000000002E-3</v>
          </cell>
          <cell r="O243">
            <v>1.9E-3</v>
          </cell>
          <cell r="P243">
            <v>-2.3E-3</v>
          </cell>
          <cell r="Q243">
            <v>7.3400000000000002E-3</v>
          </cell>
          <cell r="R243">
            <v>2.3280000000000002E-3</v>
          </cell>
          <cell r="S243">
            <v>1.2000000000000001E-3</v>
          </cell>
          <cell r="T243">
            <v>3.5000000000000001E-3</v>
          </cell>
          <cell r="U243">
            <v>4.7327943206467715E-3</v>
          </cell>
          <cell r="V243">
            <v>1.4500000000000001E-2</v>
          </cell>
          <cell r="W243" t="str">
            <v>INEXISTENTE</v>
          </cell>
          <cell r="X243">
            <v>1.2999999999999999E-3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A244">
            <v>36586</v>
          </cell>
          <cell r="B244" t="str">
            <v>INEXISTENTE</v>
          </cell>
          <cell r="C244" t="str">
            <v>INEXISTENTE</v>
          </cell>
          <cell r="D244" t="str">
            <v>INEXISTENTE</v>
          </cell>
          <cell r="E244" t="str">
            <v>INEXISTENTE</v>
          </cell>
          <cell r="F244">
            <v>1.2999999999999999E-3</v>
          </cell>
          <cell r="G244">
            <v>1.8E-3</v>
          </cell>
          <cell r="H244">
            <v>0</v>
          </cell>
          <cell r="I244" t="str">
            <v>INEXISTENTE</v>
          </cell>
          <cell r="J244" t="str">
            <v>INEXISTENTE</v>
          </cell>
          <cell r="K244" t="str">
            <v>INEXISTENTE</v>
          </cell>
          <cell r="L244">
            <v>1.5E-3</v>
          </cell>
          <cell r="M244">
            <v>2.2420000000000001E-3</v>
          </cell>
          <cell r="N244">
            <v>8.9999999999999998E-4</v>
          </cell>
          <cell r="O244">
            <v>1.8E-3</v>
          </cell>
          <cell r="P244">
            <v>2.3E-3</v>
          </cell>
          <cell r="Q244">
            <v>7.2532099999999995E-3</v>
          </cell>
          <cell r="R244">
            <v>2.2420000000000001E-3</v>
          </cell>
          <cell r="S244">
            <v>1.5499999999999999E-3</v>
          </cell>
          <cell r="T244">
            <v>1.5E-3</v>
          </cell>
          <cell r="U244">
            <v>4.6557701832590226E-3</v>
          </cell>
          <cell r="V244">
            <v>1.4500000000000001E-2</v>
          </cell>
          <cell r="W244" t="str">
            <v>INEXISTENTE</v>
          </cell>
          <cell r="X244">
            <v>2.2000000000000001E-3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A245">
            <v>36617</v>
          </cell>
          <cell r="B245" t="str">
            <v>INEXISTENTE</v>
          </cell>
          <cell r="C245" t="str">
            <v>INEXISTENTE</v>
          </cell>
          <cell r="D245" t="str">
            <v>INEXISTENTE</v>
          </cell>
          <cell r="E245" t="str">
            <v>INEXISTENTE</v>
          </cell>
          <cell r="F245">
            <v>8.9999999999999998E-4</v>
          </cell>
          <cell r="G245">
            <v>1.2999999999999999E-3</v>
          </cell>
          <cell r="H245">
            <v>0</v>
          </cell>
          <cell r="I245" t="str">
            <v>INEXISTENTE</v>
          </cell>
          <cell r="J245" t="str">
            <v>INEXISTENTE</v>
          </cell>
          <cell r="K245" t="str">
            <v>INEXISTENTE</v>
          </cell>
          <cell r="L245">
            <v>2.3E-3</v>
          </cell>
          <cell r="M245">
            <v>1.3010000000000001E-3</v>
          </cell>
          <cell r="N245">
            <v>4.6999999999999993E-3</v>
          </cell>
          <cell r="O245">
            <v>1.2999999999999999E-3</v>
          </cell>
          <cell r="P245">
            <v>8.9999999999999998E-4</v>
          </cell>
          <cell r="Q245">
            <v>6.3075049999999997E-3</v>
          </cell>
          <cell r="R245">
            <v>1.3010000000000001E-3</v>
          </cell>
          <cell r="S245">
            <v>1.0999999999999998E-3</v>
          </cell>
          <cell r="T245">
            <v>2.3E-3</v>
          </cell>
          <cell r="U245">
            <v>4.777545535981087E-3</v>
          </cell>
          <cell r="V245">
            <v>1.2999999999999999E-2</v>
          </cell>
          <cell r="W245" t="str">
            <v>INEXISTENTE</v>
          </cell>
          <cell r="X245">
            <v>4.1999999999999997E-3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A246">
            <v>36647</v>
          </cell>
          <cell r="B246" t="str">
            <v>INEXISTENTE</v>
          </cell>
          <cell r="C246" t="str">
            <v>INEXISTENTE</v>
          </cell>
          <cell r="D246" t="str">
            <v>INEXISTENTE</v>
          </cell>
          <cell r="E246" t="str">
            <v>INEXISTENTE</v>
          </cell>
          <cell r="F246">
            <v>-5.0000000000000001E-4</v>
          </cell>
          <cell r="G246">
            <v>6.7000000000000002E-3</v>
          </cell>
          <cell r="H246">
            <v>0</v>
          </cell>
          <cell r="I246" t="str">
            <v>INEXISTENTE</v>
          </cell>
          <cell r="J246" t="str">
            <v>INEXISTENTE</v>
          </cell>
          <cell r="K246" t="str">
            <v>INEXISTENTE</v>
          </cell>
          <cell r="L246">
            <v>3.0999999999999999E-3</v>
          </cell>
          <cell r="M246">
            <v>2.4919999999999999E-3</v>
          </cell>
          <cell r="N246">
            <v>8.9999999999999998E-4</v>
          </cell>
          <cell r="O246">
            <v>6.7000000000000002E-3</v>
          </cell>
          <cell r="P246">
            <v>2.9999999999999997E-4</v>
          </cell>
          <cell r="Q246">
            <v>7.504546E-3</v>
          </cell>
          <cell r="R246">
            <v>2.4919999999999999E-3</v>
          </cell>
          <cell r="S246">
            <v>3.1000000000000003E-3</v>
          </cell>
          <cell r="T246">
            <v>3.0999999999999999E-3</v>
          </cell>
          <cell r="U246">
            <v>4.7000000000000002E-3</v>
          </cell>
          <cell r="V246">
            <v>1.49E-2</v>
          </cell>
          <cell r="W246" t="str">
            <v>INEXISTENTE</v>
          </cell>
          <cell r="X246">
            <v>1E-4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A247">
            <v>36678</v>
          </cell>
          <cell r="B247" t="str">
            <v>INEXISTENTE</v>
          </cell>
          <cell r="C247" t="str">
            <v>INEXISTENTE</v>
          </cell>
          <cell r="D247" t="str">
            <v>INEXISTENTE</v>
          </cell>
          <cell r="E247" t="str">
            <v>INEXISTENTE</v>
          </cell>
          <cell r="F247">
            <v>3.0000000000000001E-3</v>
          </cell>
          <cell r="G247">
            <v>9.2999999999999992E-3</v>
          </cell>
          <cell r="H247">
            <v>0</v>
          </cell>
          <cell r="I247" t="str">
            <v>INEXISTENTE</v>
          </cell>
          <cell r="J247" t="str">
            <v>INEXISTENTE</v>
          </cell>
          <cell r="K247" t="str">
            <v>INEXISTENTE</v>
          </cell>
          <cell r="L247">
            <v>8.5000000000000006E-3</v>
          </cell>
          <cell r="M247">
            <v>2.14E-3</v>
          </cell>
          <cell r="N247">
            <v>8.0000000000000004E-4</v>
          </cell>
          <cell r="O247">
            <v>9.2999999999999992E-3</v>
          </cell>
          <cell r="P247">
            <v>1.8E-3</v>
          </cell>
          <cell r="Q247">
            <v>7.1510700000000007E-3</v>
          </cell>
          <cell r="R247">
            <v>2.14E-3</v>
          </cell>
          <cell r="S247">
            <v>6.1499999999999992E-3</v>
          </cell>
          <cell r="T247">
            <v>8.5000000000000006E-3</v>
          </cell>
          <cell r="U247">
            <v>3.0000000000000001E-3</v>
          </cell>
          <cell r="V247">
            <v>1.3899999999999999E-2</v>
          </cell>
          <cell r="W247" t="str">
            <v>INEXISTENTE</v>
          </cell>
          <cell r="X247">
            <v>2.3E-3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A248">
            <v>36708</v>
          </cell>
          <cell r="B248" t="str">
            <v>INEXISTENTE</v>
          </cell>
          <cell r="C248" t="str">
            <v>INEXISTENTE</v>
          </cell>
          <cell r="D248" t="str">
            <v>INEXISTENTE</v>
          </cell>
          <cell r="E248" t="str">
            <v>INEXISTENTE</v>
          </cell>
          <cell r="F248">
            <v>1.3899999999999999E-2</v>
          </cell>
          <cell r="G248">
            <v>2.2599999999999999E-2</v>
          </cell>
          <cell r="H248">
            <v>0</v>
          </cell>
          <cell r="I248" t="str">
            <v>INEXISTENTE</v>
          </cell>
          <cell r="J248" t="str">
            <v>INEXISTENTE</v>
          </cell>
          <cell r="K248" t="str">
            <v>INEXISTENTE</v>
          </cell>
          <cell r="L248">
            <v>1.5699999999999999E-2</v>
          </cell>
          <cell r="M248">
            <v>1.547E-3</v>
          </cell>
          <cell r="N248">
            <v>7.8000000000000005E-3</v>
          </cell>
          <cell r="O248">
            <v>2.2599999999999999E-2</v>
          </cell>
          <cell r="P248">
            <v>1.4E-2</v>
          </cell>
          <cell r="Q248">
            <v>6.5547399999999999E-3</v>
          </cell>
          <cell r="R248">
            <v>1.547E-3</v>
          </cell>
          <cell r="S248">
            <v>1.8249999999999999E-2</v>
          </cell>
          <cell r="T248">
            <v>1.5699999999999999E-2</v>
          </cell>
          <cell r="U248">
            <v>1.3899999999999999E-2</v>
          </cell>
          <cell r="V248">
            <v>1.3100000000000001E-2</v>
          </cell>
          <cell r="W248" t="str">
            <v>INEXISTENTE</v>
          </cell>
          <cell r="X248">
            <v>1.61E-2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A249">
            <v>36739</v>
          </cell>
          <cell r="B249" t="str">
            <v>INEXISTENTE</v>
          </cell>
          <cell r="C249" t="str">
            <v>INEXISTENTE</v>
          </cell>
          <cell r="D249" t="str">
            <v>INEXISTENTE</v>
          </cell>
          <cell r="E249" t="str">
            <v>INEXISTENTE</v>
          </cell>
          <cell r="F249">
            <v>1.21E-2</v>
          </cell>
          <cell r="G249">
            <v>1.8200000000000001E-2</v>
          </cell>
          <cell r="H249">
            <v>0</v>
          </cell>
          <cell r="I249" t="str">
            <v>INEXISTENTE</v>
          </cell>
          <cell r="J249" t="str">
            <v>INEXISTENTE</v>
          </cell>
          <cell r="K249" t="str">
            <v>INEXISTENTE</v>
          </cell>
          <cell r="L249">
            <v>2.3900000000000001E-2</v>
          </cell>
          <cell r="M249">
            <v>2.0249999999999999E-3</v>
          </cell>
          <cell r="N249">
            <v>1.9900000000000001E-2</v>
          </cell>
          <cell r="O249">
            <v>1.8200000000000001E-2</v>
          </cell>
          <cell r="P249">
            <v>1.55E-2</v>
          </cell>
          <cell r="Q249">
            <v>7.0351300000000005E-3</v>
          </cell>
          <cell r="R249">
            <v>2.0249999999999999E-3</v>
          </cell>
          <cell r="S249">
            <v>1.515E-2</v>
          </cell>
          <cell r="T249">
            <v>2.3900000000000001E-2</v>
          </cell>
          <cell r="U249">
            <v>1.21E-2</v>
          </cell>
          <cell r="V249">
            <v>1.41E-2</v>
          </cell>
          <cell r="W249" t="str">
            <v>INEXISTENTE</v>
          </cell>
          <cell r="X249">
            <v>1.3100000000000001E-2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A250">
            <v>36770</v>
          </cell>
          <cell r="B250" t="str">
            <v>INEXISTENTE</v>
          </cell>
          <cell r="C250" t="str">
            <v>INEXISTENTE</v>
          </cell>
          <cell r="D250" t="str">
            <v>INEXISTENTE</v>
          </cell>
          <cell r="E250" t="str">
            <v>INEXISTENTE</v>
          </cell>
          <cell r="F250">
            <v>4.3E-3</v>
          </cell>
          <cell r="G250">
            <v>6.8999999999999999E-3</v>
          </cell>
          <cell r="H250">
            <v>0</v>
          </cell>
          <cell r="I250" t="str">
            <v>INEXISTENTE</v>
          </cell>
          <cell r="J250" t="str">
            <v>INEXISTENTE</v>
          </cell>
          <cell r="K250" t="str">
            <v>INEXISTENTE</v>
          </cell>
          <cell r="L250">
            <v>1.1599999999999999E-2</v>
          </cell>
          <cell r="M250">
            <v>1.0380000000000001E-3</v>
          </cell>
          <cell r="N250">
            <v>4.5000000000000005E-3</v>
          </cell>
          <cell r="O250">
            <v>6.8999999999999999E-3</v>
          </cell>
          <cell r="P250">
            <v>2.7000000000000001E-3</v>
          </cell>
          <cell r="Q250">
            <v>6.0431900000000004E-3</v>
          </cell>
          <cell r="R250">
            <v>1.0380000000000001E-3</v>
          </cell>
          <cell r="S250">
            <v>5.5999999999999999E-3</v>
          </cell>
          <cell r="T250">
            <v>1.1599999999999999E-2</v>
          </cell>
          <cell r="U250">
            <v>4.3E-3</v>
          </cell>
          <cell r="V250">
            <v>1.2200000000000001E-2</v>
          </cell>
          <cell r="W250" t="str">
            <v>INEXISTENTE</v>
          </cell>
          <cell r="X250">
            <v>2.3E-3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A251">
            <v>36800</v>
          </cell>
          <cell r="B251" t="str">
            <v>INEXISTENTE</v>
          </cell>
          <cell r="C251" t="str">
            <v>INEXISTENTE</v>
          </cell>
          <cell r="D251" t="str">
            <v>INEXISTENTE</v>
          </cell>
          <cell r="E251" t="str">
            <v>INEXISTENTE</v>
          </cell>
          <cell r="F251">
            <v>1.6000000000000001E-3</v>
          </cell>
          <cell r="G251">
            <v>3.7000000000000002E-3</v>
          </cell>
          <cell r="H251">
            <v>0</v>
          </cell>
          <cell r="I251" t="str">
            <v>INEXISTENTE</v>
          </cell>
          <cell r="J251" t="str">
            <v>INEXISTENTE</v>
          </cell>
          <cell r="K251" t="str">
            <v>INEXISTENTE</v>
          </cell>
          <cell r="L251">
            <v>3.8E-3</v>
          </cell>
          <cell r="M251">
            <v>1.3159999999999999E-3</v>
          </cell>
          <cell r="N251">
            <v>1.8E-3</v>
          </cell>
          <cell r="O251">
            <v>3.7000000000000002E-3</v>
          </cell>
          <cell r="P251">
            <v>1E-4</v>
          </cell>
          <cell r="Q251">
            <v>6.3225799999999995E-3</v>
          </cell>
          <cell r="R251">
            <v>1.3159999999999999E-3</v>
          </cell>
          <cell r="S251">
            <v>2.65E-3</v>
          </cell>
          <cell r="T251">
            <v>3.8E-3</v>
          </cell>
          <cell r="U251">
            <v>1.6000000000000001E-3</v>
          </cell>
          <cell r="V251">
            <v>1.29E-2</v>
          </cell>
          <cell r="W251" t="str">
            <v>INEXISTENTE</v>
          </cell>
          <cell r="X251">
            <v>1.4000000000000002E-3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A252">
            <v>36831</v>
          </cell>
          <cell r="B252" t="str">
            <v>INEXISTENTE</v>
          </cell>
          <cell r="C252" t="str">
            <v>INEXISTENTE</v>
          </cell>
          <cell r="D252" t="str">
            <v>INEXISTENTE</v>
          </cell>
          <cell r="E252" t="str">
            <v>INEXISTENTE</v>
          </cell>
          <cell r="F252">
            <v>2.8999999999999998E-3</v>
          </cell>
          <cell r="G252">
            <v>3.8999999999999998E-3</v>
          </cell>
          <cell r="H252">
            <v>0</v>
          </cell>
          <cell r="I252" t="str">
            <v>INEXISTENTE</v>
          </cell>
          <cell r="J252" t="str">
            <v>INEXISTENTE</v>
          </cell>
          <cell r="K252" t="str">
            <v>INEXISTENTE</v>
          </cell>
          <cell r="L252">
            <v>2.8999999999999998E-3</v>
          </cell>
          <cell r="M252">
            <v>1.1969999999999999E-3</v>
          </cell>
          <cell r="N252">
            <v>1.7000000000000001E-3</v>
          </cell>
          <cell r="O252">
            <v>3.8999999999999998E-3</v>
          </cell>
          <cell r="P252">
            <v>-5.0000000000000001E-4</v>
          </cell>
          <cell r="Q252">
            <v>6.2029999999999993E-3</v>
          </cell>
          <cell r="R252">
            <v>1.1969999999999999E-3</v>
          </cell>
          <cell r="S252">
            <v>3.3999999999999998E-3</v>
          </cell>
          <cell r="T252">
            <v>2.8999999999999998E-3</v>
          </cell>
          <cell r="U252">
            <v>2.8999999999999998E-3</v>
          </cell>
          <cell r="V252">
            <v>1.2200000000000001E-2</v>
          </cell>
          <cell r="W252" t="str">
            <v>INEXISTENTE</v>
          </cell>
          <cell r="X252">
            <v>3.2000000000000002E-3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A253">
            <v>36861</v>
          </cell>
          <cell r="B253" t="str">
            <v>INEXISTENTE</v>
          </cell>
          <cell r="C253" t="str">
            <v>INEXISTENTE</v>
          </cell>
          <cell r="D253" t="str">
            <v>INEXISTENTE</v>
          </cell>
          <cell r="E253" t="str">
            <v>INEXISTENTE</v>
          </cell>
          <cell r="F253">
            <v>5.4999999999999997E-3</v>
          </cell>
          <cell r="G253">
            <v>7.6E-3</v>
          </cell>
          <cell r="H253">
            <v>6.0355570108000078E-2</v>
          </cell>
          <cell r="I253" t="str">
            <v>INEXISTENTE</v>
          </cell>
          <cell r="J253" t="str">
            <v>INEXISTENTE</v>
          </cell>
          <cell r="K253" t="str">
            <v>INEXISTENTE</v>
          </cell>
          <cell r="L253">
            <v>6.3E-3</v>
          </cell>
          <cell r="M253">
            <v>9.9099999999999991E-4</v>
          </cell>
          <cell r="N253">
            <v>6.0000000000000001E-3</v>
          </cell>
          <cell r="O253">
            <v>7.6E-3</v>
          </cell>
          <cell r="P253">
            <v>2.5999999999999999E-3</v>
          </cell>
          <cell r="Q253">
            <v>5.9960000000000005E-3</v>
          </cell>
          <cell r="R253">
            <v>9.9099999999999991E-4</v>
          </cell>
          <cell r="S253">
            <v>6.5500000000000003E-3</v>
          </cell>
          <cell r="T253">
            <v>6.3E-3</v>
          </cell>
          <cell r="U253">
            <v>5.4999999999999997E-3</v>
          </cell>
          <cell r="V253">
            <v>1.2E-2</v>
          </cell>
          <cell r="W253" t="str">
            <v>INEXISTENTE</v>
          </cell>
          <cell r="X253">
            <v>5.8999999999999999E-3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A254">
            <v>36892</v>
          </cell>
          <cell r="B254" t="str">
            <v>INEXISTENTE</v>
          </cell>
          <cell r="C254" t="str">
            <v>INEXISTENTE</v>
          </cell>
          <cell r="D254" t="str">
            <v>INEXISTENTE</v>
          </cell>
          <cell r="E254" t="str">
            <v>INEXISTENTE</v>
          </cell>
          <cell r="F254">
            <v>7.7000000000000002E-3</v>
          </cell>
          <cell r="G254">
            <v>4.8999999999999998E-3</v>
          </cell>
          <cell r="H254" t="str">
            <v>INEXISTENTE</v>
          </cell>
          <cell r="I254" t="str">
            <v>INEXISTENTE</v>
          </cell>
          <cell r="J254" t="str">
            <v>INEXISTENTE</v>
          </cell>
          <cell r="K254" t="str">
            <v>INEXISTENTE</v>
          </cell>
          <cell r="L254">
            <v>6.1999999999999998E-3</v>
          </cell>
          <cell r="M254">
            <v>1.369E-3</v>
          </cell>
          <cell r="N254">
            <v>6.3E-3</v>
          </cell>
          <cell r="O254">
            <v>4.8999999999999998E-3</v>
          </cell>
          <cell r="P254">
            <v>3.8E-3</v>
          </cell>
          <cell r="Q254">
            <v>6.3759999999999997E-3</v>
          </cell>
          <cell r="R254">
            <v>1.369E-3</v>
          </cell>
          <cell r="S254">
            <v>6.3E-3</v>
          </cell>
          <cell r="T254">
            <v>6.1999999999999998E-3</v>
          </cell>
          <cell r="U254">
            <v>7.7000000000000002E-3</v>
          </cell>
          <cell r="V254">
            <v>1.2699999999999999E-2</v>
          </cell>
          <cell r="W254" t="str">
            <v>INEXISTENTE</v>
          </cell>
          <cell r="X254">
            <v>5.6999999999999993E-3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A255">
            <v>36923</v>
          </cell>
          <cell r="B255" t="str">
            <v>INEXISTENTE</v>
          </cell>
          <cell r="C255" t="str">
            <v>INEXISTENTE</v>
          </cell>
          <cell r="D255" t="str">
            <v>INEXISTENTE</v>
          </cell>
          <cell r="E255" t="str">
            <v>INEXISTENTE</v>
          </cell>
          <cell r="F255">
            <v>4.8999999999999998E-3</v>
          </cell>
          <cell r="G255">
            <v>3.3999999999999998E-3</v>
          </cell>
          <cell r="H255" t="str">
            <v>INEXISTENTE</v>
          </cell>
          <cell r="I255" t="str">
            <v>INEXISTENTE</v>
          </cell>
          <cell r="J255" t="str">
            <v>INEXISTENTE</v>
          </cell>
          <cell r="K255" t="str">
            <v>INEXISTENTE</v>
          </cell>
          <cell r="L255">
            <v>2.3E-3</v>
          </cell>
          <cell r="M255">
            <v>3.68E-4</v>
          </cell>
          <cell r="N255">
            <v>5.0000000000000001E-3</v>
          </cell>
          <cell r="O255">
            <v>3.3999999999999998E-3</v>
          </cell>
          <cell r="P255">
            <v>1.1000000000000001E-3</v>
          </cell>
          <cell r="Q255">
            <v>5.3700000000000006E-3</v>
          </cell>
          <cell r="R255">
            <v>3.68E-4</v>
          </cell>
          <cell r="S255">
            <v>4.15E-3</v>
          </cell>
          <cell r="T255">
            <v>2.3E-3</v>
          </cell>
          <cell r="U255">
            <v>4.8999999999999998E-3</v>
          </cell>
          <cell r="V255">
            <v>1.0200000000000001E-2</v>
          </cell>
          <cell r="W255" t="str">
            <v>INEXISTENTE</v>
          </cell>
          <cell r="X255">
            <v>4.5999999999999999E-3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A256">
            <v>36951</v>
          </cell>
          <cell r="B256" t="str">
            <v>INEXISTENTE</v>
          </cell>
          <cell r="C256" t="str">
            <v>INEXISTENTE</v>
          </cell>
          <cell r="D256" t="str">
            <v>INEXISTENTE</v>
          </cell>
          <cell r="E256" t="str">
            <v>INEXISTENTE</v>
          </cell>
          <cell r="F256">
            <v>4.7999999999999996E-3</v>
          </cell>
          <cell r="G256">
            <v>8.0000000000000002E-3</v>
          </cell>
          <cell r="H256" t="str">
            <v>INEXISTENTE</v>
          </cell>
          <cell r="I256" t="str">
            <v>INEXISTENTE</v>
          </cell>
          <cell r="J256" t="str">
            <v>INEXISTENTE</v>
          </cell>
          <cell r="K256" t="str">
            <v>INEXISTENTE</v>
          </cell>
          <cell r="L256">
            <v>5.5999999999999999E-3</v>
          </cell>
          <cell r="M256">
            <v>1.7240000000000001E-3</v>
          </cell>
          <cell r="N256">
            <v>3.5999999999999999E-3</v>
          </cell>
          <cell r="O256">
            <v>8.0000000000000002E-3</v>
          </cell>
          <cell r="P256">
            <v>5.1000000000000004E-3</v>
          </cell>
          <cell r="Q256">
            <v>6.7330000000000003E-3</v>
          </cell>
          <cell r="R256">
            <v>1.7240000000000001E-3</v>
          </cell>
          <cell r="S256">
            <v>6.3999999999999994E-3</v>
          </cell>
          <cell r="T256">
            <v>5.5999999999999999E-3</v>
          </cell>
          <cell r="U256">
            <v>4.7999999999999996E-3</v>
          </cell>
          <cell r="V256">
            <v>1.26E-2</v>
          </cell>
          <cell r="W256" t="str">
            <v>INEXISTENTE</v>
          </cell>
          <cell r="X256">
            <v>3.8E-3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A257">
            <v>36982</v>
          </cell>
          <cell r="B257" t="str">
            <v>INEXISTENTE</v>
          </cell>
          <cell r="C257" t="str">
            <v>INEXISTENTE</v>
          </cell>
          <cell r="D257" t="str">
            <v>INEXISTENTE</v>
          </cell>
          <cell r="E257" t="str">
            <v>INEXISTENTE</v>
          </cell>
          <cell r="F257">
            <v>8.3999999999999995E-3</v>
          </cell>
          <cell r="G257">
            <v>1.1299999999999999E-2</v>
          </cell>
          <cell r="H257" t="str">
            <v>INEXISTENTE</v>
          </cell>
          <cell r="I257" t="str">
            <v>INEXISTENTE</v>
          </cell>
          <cell r="J257" t="str">
            <v>INEXISTENTE</v>
          </cell>
          <cell r="K257" t="str">
            <v>INEXISTENTE</v>
          </cell>
          <cell r="L257">
            <v>0.01</v>
          </cell>
          <cell r="M257">
            <v>1.5460000000000001E-3</v>
          </cell>
          <cell r="N257">
            <v>5.0000000000000001E-3</v>
          </cell>
          <cell r="O257">
            <v>1.1299999999999999E-2</v>
          </cell>
          <cell r="P257">
            <v>6.1000000000000004E-3</v>
          </cell>
          <cell r="Q257">
            <v>6.5539999999999999E-3</v>
          </cell>
          <cell r="R257">
            <v>1.5460000000000001E-3</v>
          </cell>
          <cell r="S257">
            <v>9.8499999999999994E-3</v>
          </cell>
          <cell r="T257">
            <v>0.01</v>
          </cell>
          <cell r="U257">
            <v>8.3999999999999995E-3</v>
          </cell>
          <cell r="V257">
            <v>1.1900000000000001E-2</v>
          </cell>
          <cell r="W257" t="str">
            <v>INEXISTENTE</v>
          </cell>
          <cell r="X257">
            <v>5.7999999999999996E-3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A258">
            <v>37012</v>
          </cell>
          <cell r="B258" t="str">
            <v>INEXISTENTE</v>
          </cell>
          <cell r="C258" t="str">
            <v>INEXISTENTE</v>
          </cell>
          <cell r="D258" t="str">
            <v>INEXISTENTE</v>
          </cell>
          <cell r="E258" t="str">
            <v>INEXISTENTE</v>
          </cell>
          <cell r="F258">
            <v>5.7000000000000002E-3</v>
          </cell>
          <cell r="G258">
            <v>4.4000000000000003E-3</v>
          </cell>
          <cell r="H258" t="str">
            <v>INEXISTENTE</v>
          </cell>
          <cell r="I258" t="str">
            <v>INEXISTENTE</v>
          </cell>
          <cell r="J258" t="str">
            <v>INEXISTENTE</v>
          </cell>
          <cell r="K258" t="str">
            <v>INEXISTENTE</v>
          </cell>
          <cell r="L258">
            <v>8.6E-3</v>
          </cell>
          <cell r="M258">
            <v>1.8270000000000001E-3</v>
          </cell>
          <cell r="N258">
            <v>4.8999999999999998E-3</v>
          </cell>
          <cell r="O258" t="str">
            <v>INEXISTENTE</v>
          </cell>
          <cell r="P258">
            <v>1.6999999999999999E-3</v>
          </cell>
          <cell r="Q258">
            <v>6.8360000000000001E-3</v>
          </cell>
          <cell r="R258">
            <v>1.8270000000000001E-3</v>
          </cell>
          <cell r="S258">
            <v>5.0500000000000007E-3</v>
          </cell>
          <cell r="T258">
            <v>8.6E-3</v>
          </cell>
          <cell r="U258">
            <v>5.0000000000000001E-3</v>
          </cell>
          <cell r="V258">
            <v>1.34E-2</v>
          </cell>
          <cell r="W258" t="str">
            <v>INEXISTENTE</v>
          </cell>
          <cell r="X258">
            <v>4.0999999999999995E-3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A259">
            <v>37043</v>
          </cell>
          <cell r="B259" t="str">
            <v>INEXISTENTE</v>
          </cell>
          <cell r="C259" t="str">
            <v>INEXISTENTE</v>
          </cell>
          <cell r="D259" t="str">
            <v>INEXISTENTE</v>
          </cell>
          <cell r="E259" t="str">
            <v>INEXISTENTE</v>
          </cell>
          <cell r="F259">
            <v>6.0000000000000001E-3</v>
          </cell>
          <cell r="G259">
            <v>1.46E-2</v>
          </cell>
          <cell r="H259" t="str">
            <v>INEXISTENTE</v>
          </cell>
          <cell r="I259" t="str">
            <v>INEXISTENTE</v>
          </cell>
          <cell r="J259" t="str">
            <v>INEXISTENTE</v>
          </cell>
          <cell r="K259" t="str">
            <v>INEXISTENTE</v>
          </cell>
          <cell r="L259">
            <v>9.7999999999999997E-3</v>
          </cell>
          <cell r="M259">
            <v>1.4580000000000001E-3</v>
          </cell>
          <cell r="N259">
            <v>3.8E-3</v>
          </cell>
          <cell r="O259" t="str">
            <v>INEXISTENTE</v>
          </cell>
          <cell r="P259">
            <v>8.5000000000000006E-3</v>
          </cell>
          <cell r="Q259">
            <v>6.4649999999999994E-3</v>
          </cell>
          <cell r="R259">
            <v>1.4580000000000001E-3</v>
          </cell>
          <cell r="S259">
            <v>1.03E-2</v>
          </cell>
          <cell r="T259">
            <v>9.7999999999999997E-3</v>
          </cell>
          <cell r="U259">
            <v>6.0000000000000001E-3</v>
          </cell>
          <cell r="V259">
            <v>1.2699999999999999E-2</v>
          </cell>
          <cell r="W259" t="str">
            <v>INEXISTENTE</v>
          </cell>
          <cell r="X259">
            <v>5.1999999999999998E-3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A260">
            <v>37073</v>
          </cell>
          <cell r="B260" t="str">
            <v>INEXISTENTE</v>
          </cell>
          <cell r="C260" t="str">
            <v>INEXISTENTE</v>
          </cell>
          <cell r="D260" t="str">
            <v>INEXISTENTE</v>
          </cell>
          <cell r="E260" t="str">
            <v>INEXISTENTE</v>
          </cell>
          <cell r="F260">
            <v>1.11E-2</v>
          </cell>
          <cell r="G260">
            <v>1.6199999999999999E-2</v>
          </cell>
          <cell r="H260" t="str">
            <v>INEXISTENTE</v>
          </cell>
          <cell r="I260" t="str">
            <v>INEXISTENTE</v>
          </cell>
          <cell r="J260" t="str">
            <v>INEXISTENTE</v>
          </cell>
          <cell r="K260" t="str">
            <v>INEXISTENTE</v>
          </cell>
          <cell r="L260">
            <v>1.4800000000000001E-2</v>
          </cell>
          <cell r="M260">
            <v>2.441E-3</v>
          </cell>
          <cell r="N260">
            <v>9.4000000000000004E-3</v>
          </cell>
          <cell r="O260" t="str">
            <v>INEXISTENTE</v>
          </cell>
          <cell r="P260">
            <v>1.21E-2</v>
          </cell>
          <cell r="Q260">
            <v>7.4529999999999996E-3</v>
          </cell>
          <cell r="R260">
            <v>2.441E-3</v>
          </cell>
          <cell r="S260">
            <v>1.3649999999999999E-2</v>
          </cell>
          <cell r="T260">
            <v>1.4800000000000001E-2</v>
          </cell>
          <cell r="U260">
            <v>1.11E-2</v>
          </cell>
          <cell r="V260">
            <v>1.4999999999999999E-2</v>
          </cell>
          <cell r="W260" t="str">
            <v>INEXISTENTE</v>
          </cell>
          <cell r="X260">
            <v>1.3300000000000001E-2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A261">
            <v>37104</v>
          </cell>
          <cell r="B261" t="str">
            <v>INEXISTENTE</v>
          </cell>
          <cell r="C261" t="str">
            <v>INEXISTENTE</v>
          </cell>
          <cell r="D261" t="str">
            <v>INEXISTENTE</v>
          </cell>
          <cell r="E261" t="str">
            <v>INEXISTENTE</v>
          </cell>
          <cell r="F261">
            <v>7.9000000000000008E-3</v>
          </cell>
          <cell r="G261">
            <v>8.9999999999999993E-3</v>
          </cell>
          <cell r="H261" t="str">
            <v>INEXISTENTE</v>
          </cell>
          <cell r="I261" t="str">
            <v>INEXISTENTE</v>
          </cell>
          <cell r="J261" t="str">
            <v>INEXISTENTE</v>
          </cell>
          <cell r="K261" t="str">
            <v>INEXISTENTE</v>
          </cell>
          <cell r="L261">
            <v>1.38E-2</v>
          </cell>
          <cell r="M261">
            <v>3.4359999999999998E-3</v>
          </cell>
          <cell r="N261">
            <v>1.18E-2</v>
          </cell>
          <cell r="O261" t="str">
            <v>INEXISTENTE</v>
          </cell>
          <cell r="P261">
            <v>1.15E-2</v>
          </cell>
          <cell r="Q261">
            <v>8.4530000000000004E-3</v>
          </cell>
          <cell r="R261">
            <v>3.4359999999999998E-3</v>
          </cell>
          <cell r="S261">
            <v>8.4499999999999992E-3</v>
          </cell>
          <cell r="T261">
            <v>1.38E-2</v>
          </cell>
          <cell r="U261">
            <v>7.9000000000000008E-3</v>
          </cell>
          <cell r="V261">
            <v>1.6E-2</v>
          </cell>
          <cell r="W261" t="str">
            <v>INEXISTENTE</v>
          </cell>
          <cell r="X261">
            <v>6.9999999999999993E-3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A262">
            <v>37135</v>
          </cell>
          <cell r="B262" t="str">
            <v>INEXISTENTE</v>
          </cell>
          <cell r="C262" t="str">
            <v>INEXISTENTE</v>
          </cell>
          <cell r="D262" t="str">
            <v>INEXISTENTE</v>
          </cell>
          <cell r="E262" t="str">
            <v>INEXISTENTE</v>
          </cell>
          <cell r="F262">
            <v>4.4000000000000003E-3</v>
          </cell>
          <cell r="G262">
            <v>3.8E-3</v>
          </cell>
          <cell r="H262" t="str">
            <v>INEXISTENTE</v>
          </cell>
          <cell r="I262" t="str">
            <v>INEXISTENTE</v>
          </cell>
          <cell r="J262" t="str">
            <v>INEXISTENTE</v>
          </cell>
          <cell r="K262" t="str">
            <v>INEXISTENTE</v>
          </cell>
          <cell r="L262">
            <v>3.0999999999999999E-3</v>
          </cell>
          <cell r="M262">
            <v>1.627E-3</v>
          </cell>
          <cell r="N262">
            <v>3.8E-3</v>
          </cell>
          <cell r="O262" t="str">
            <v>INEXISTENTE</v>
          </cell>
          <cell r="P262">
            <v>3.2000000000000002E-3</v>
          </cell>
          <cell r="Q262">
            <v>6.6349999999999994E-3</v>
          </cell>
          <cell r="R262">
            <v>1.627E-3</v>
          </cell>
          <cell r="S262">
            <v>4.1000000000000003E-3</v>
          </cell>
          <cell r="T262">
            <v>3.0999999999999999E-3</v>
          </cell>
          <cell r="U262">
            <v>4.4000000000000003E-3</v>
          </cell>
          <cell r="V262">
            <v>1.32E-2</v>
          </cell>
          <cell r="W262" t="str">
            <v>INEXISTENTE</v>
          </cell>
          <cell r="X262">
            <v>2.8000000000000004E-3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A263">
            <v>37165</v>
          </cell>
          <cell r="B263" t="str">
            <v>INEXISTENTE</v>
          </cell>
          <cell r="C263" t="str">
            <v>INEXISTENTE</v>
          </cell>
          <cell r="D263" t="str">
            <v>INEXISTENTE</v>
          </cell>
          <cell r="E263" t="str">
            <v>INEXISTENTE</v>
          </cell>
          <cell r="F263">
            <v>9.4000000000000004E-3</v>
          </cell>
          <cell r="G263">
            <v>1.4500000000000001E-2</v>
          </cell>
          <cell r="H263" t="str">
            <v>INEXISTENTE</v>
          </cell>
          <cell r="I263" t="str">
            <v>INEXISTENTE</v>
          </cell>
          <cell r="J263" t="str">
            <v>INEXISTENTE</v>
          </cell>
          <cell r="K263" t="str">
            <v>INEXISTENTE</v>
          </cell>
          <cell r="L263">
            <v>1.18E-2</v>
          </cell>
          <cell r="M263">
            <v>2.9129999999999998E-3</v>
          </cell>
          <cell r="N263">
            <v>3.7000000000000002E-3</v>
          </cell>
          <cell r="O263" t="str">
            <v>INEXISTENTE</v>
          </cell>
          <cell r="P263">
            <v>7.4000000000000003E-3</v>
          </cell>
          <cell r="Q263">
            <v>7.9279999999999993E-3</v>
          </cell>
          <cell r="R263">
            <v>2.9129999999999998E-3</v>
          </cell>
          <cell r="S263">
            <v>1.1950000000000001E-2</v>
          </cell>
          <cell r="T263">
            <v>1.18E-2</v>
          </cell>
          <cell r="U263">
            <v>9.4000000000000004E-3</v>
          </cell>
          <cell r="V263">
            <v>1.5299999999999999E-2</v>
          </cell>
          <cell r="W263" t="str">
            <v>INEXISTENTE</v>
          </cell>
          <cell r="X263">
            <v>8.3000000000000001E-3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A264">
            <v>37196</v>
          </cell>
          <cell r="B264" t="str">
            <v>INEXISTENTE</v>
          </cell>
          <cell r="C264" t="str">
            <v>INEXISTENTE</v>
          </cell>
          <cell r="D264" t="str">
            <v>INEXISTENTE</v>
          </cell>
          <cell r="E264" t="str">
            <v>INEXISTENTE</v>
          </cell>
          <cell r="F264">
            <v>1.29E-2</v>
          </cell>
          <cell r="G264">
            <v>7.6E-3</v>
          </cell>
          <cell r="H264" t="str">
            <v>INEXISTENTE</v>
          </cell>
          <cell r="I264" t="str">
            <v>INEXISTENTE</v>
          </cell>
          <cell r="J264" t="str">
            <v>INEXISTENTE</v>
          </cell>
          <cell r="K264" t="str">
            <v>INEXISTENTE</v>
          </cell>
          <cell r="L264">
            <v>1.0999999999999999E-2</v>
          </cell>
          <cell r="M264">
            <v>1.928E-3</v>
          </cell>
          <cell r="N264">
            <v>9.9000000000000008E-3</v>
          </cell>
          <cell r="O264" t="str">
            <v>INEXISTENTE</v>
          </cell>
          <cell r="P264">
            <v>6.1000000000000004E-3</v>
          </cell>
          <cell r="Q264">
            <v>6.9379999999999997E-3</v>
          </cell>
          <cell r="R264">
            <v>1.928E-3</v>
          </cell>
          <cell r="S264">
            <v>1.025E-2</v>
          </cell>
          <cell r="T264">
            <v>1.0999999999999999E-2</v>
          </cell>
          <cell r="U264">
            <v>1.29E-2</v>
          </cell>
          <cell r="V264">
            <v>1.3899999999999999E-2</v>
          </cell>
          <cell r="W264" t="str">
            <v>INEXISTENTE</v>
          </cell>
          <cell r="X264">
            <v>7.0999999999999995E-3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A265">
            <v>37226</v>
          </cell>
          <cell r="B265" t="str">
            <v>INEXISTENTE</v>
          </cell>
          <cell r="C265" t="str">
            <v>INEXISTENTE</v>
          </cell>
          <cell r="D265" t="str">
            <v>INEXISTENTE</v>
          </cell>
          <cell r="E265" t="str">
            <v>INEXISTENTE</v>
          </cell>
          <cell r="F265">
            <v>7.4000000000000003E-3</v>
          </cell>
          <cell r="G265">
            <v>1.8E-3</v>
          </cell>
          <cell r="H265" t="str">
            <v>INEXISTENTE</v>
          </cell>
          <cell r="I265" t="str">
            <v>INEXISTENTE</v>
          </cell>
          <cell r="J265" t="str">
            <v>INEXISTENTE</v>
          </cell>
          <cell r="K265" t="str">
            <v>INEXISTENTE</v>
          </cell>
          <cell r="L265">
            <v>2.2000000000000001E-3</v>
          </cell>
          <cell r="M265">
            <v>1.983E-3</v>
          </cell>
          <cell r="N265">
            <v>5.4999999999999997E-3</v>
          </cell>
          <cell r="O265" t="str">
            <v>INEXISTENTE</v>
          </cell>
          <cell r="P265">
            <v>2.5000000000000001E-3</v>
          </cell>
          <cell r="Q265">
            <v>6.9930000000000001E-3</v>
          </cell>
          <cell r="R265">
            <v>1.983E-3</v>
          </cell>
          <cell r="S265">
            <v>4.5999999999999999E-3</v>
          </cell>
          <cell r="T265">
            <v>2.2000000000000001E-3</v>
          </cell>
          <cell r="U265">
            <v>7.4000000000000003E-3</v>
          </cell>
          <cell r="V265">
            <v>1.3899999999999999E-2</v>
          </cell>
          <cell r="W265" t="str">
            <v>INEXISTENTE</v>
          </cell>
          <cell r="X265">
            <v>6.5000000000000006E-3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A266">
            <v>37257</v>
          </cell>
          <cell r="B266" t="str">
            <v>INEXISTENTE</v>
          </cell>
          <cell r="C266" t="str">
            <v>INEXISTENTE</v>
          </cell>
          <cell r="D266" t="str">
            <v>INEXISTENTE</v>
          </cell>
          <cell r="E266" t="str">
            <v>INEXISTENTE</v>
          </cell>
          <cell r="F266">
            <v>1.0699999999999999E-2</v>
          </cell>
          <cell r="G266">
            <v>1.9E-3</v>
          </cell>
          <cell r="H266" t="str">
            <v>INEXISTENTE</v>
          </cell>
          <cell r="I266" t="str">
            <v>INEXISTENTE</v>
          </cell>
          <cell r="J266" t="str">
            <v>INEXISTENTE</v>
          </cell>
          <cell r="K266" t="str">
            <v>INEXISTENTE</v>
          </cell>
          <cell r="L266">
            <v>3.5999999999999999E-3</v>
          </cell>
          <cell r="M266">
            <v>2.591E-3</v>
          </cell>
          <cell r="N266">
            <v>6.1999999999999998E-3</v>
          </cell>
          <cell r="O266" t="str">
            <v>INEXISTENTE</v>
          </cell>
          <cell r="P266">
            <v>5.7000000000000002E-3</v>
          </cell>
          <cell r="Q266">
            <v>7.6039999999999996E-3</v>
          </cell>
          <cell r="R266">
            <v>2.591E-3</v>
          </cell>
          <cell r="S266">
            <v>6.3E-3</v>
          </cell>
          <cell r="T266">
            <v>3.5999999999999999E-3</v>
          </cell>
          <cell r="U266">
            <v>1.0699999999999999E-2</v>
          </cell>
          <cell r="V266">
            <v>1.5299999999999999E-2</v>
          </cell>
          <cell r="W266" t="str">
            <v>INEXISTENTE</v>
          </cell>
          <cell r="X266">
            <v>5.1999999999999998E-3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37288</v>
          </cell>
          <cell r="B267" t="str">
            <v>INEXISTENTE</v>
          </cell>
          <cell r="C267" t="str">
            <v>INEXISTENTE</v>
          </cell>
          <cell r="D267" t="str">
            <v>INEXISTENTE</v>
          </cell>
          <cell r="E267" t="str">
            <v>INEXISTENTE</v>
          </cell>
          <cell r="F267">
            <v>3.0999999999999999E-3</v>
          </cell>
          <cell r="G267">
            <v>1.8E-3</v>
          </cell>
          <cell r="H267" t="str">
            <v>INEXISTENTE</v>
          </cell>
          <cell r="I267" t="str">
            <v>INEXISTENTE</v>
          </cell>
          <cell r="J267" t="str">
            <v>INEXISTENTE</v>
          </cell>
          <cell r="K267" t="str">
            <v>INEXISTENTE</v>
          </cell>
          <cell r="L267">
            <v>5.9999999999999995E-4</v>
          </cell>
          <cell r="M267">
            <v>1.1709999999999999E-3</v>
          </cell>
          <cell r="N267">
            <v>4.4000000000000003E-3</v>
          </cell>
          <cell r="O267" t="str">
            <v>INEXISTENTE</v>
          </cell>
          <cell r="P267">
            <v>2.5999999999999999E-3</v>
          </cell>
          <cell r="Q267">
            <v>6.1770000000000002E-3</v>
          </cell>
          <cell r="R267">
            <v>1.1709999999999999E-3</v>
          </cell>
          <cell r="S267">
            <v>2.4499999999999999E-3</v>
          </cell>
          <cell r="T267">
            <v>5.9999999999999995E-4</v>
          </cell>
          <cell r="U267">
            <v>3.0999999999999999E-3</v>
          </cell>
          <cell r="V267">
            <v>1.2500000000000001E-2</v>
          </cell>
          <cell r="W267" t="str">
            <v>INEXISTENTE</v>
          </cell>
          <cell r="X267">
            <v>3.5999999999999999E-3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A268">
            <v>37316</v>
          </cell>
          <cell r="B268" t="str">
            <v>INEXISTENTE</v>
          </cell>
          <cell r="C268" t="str">
            <v>INEXISTENTE</v>
          </cell>
          <cell r="D268" t="str">
            <v>INEXISTENTE</v>
          </cell>
          <cell r="E268" t="str">
            <v>INEXISTENTE</v>
          </cell>
          <cell r="F268">
            <v>6.1999999999999998E-3</v>
          </cell>
          <cell r="G268">
            <v>1.1000000000000001E-3</v>
          </cell>
          <cell r="H268" t="str">
            <v>INEXISTENTE</v>
          </cell>
          <cell r="I268" t="str">
            <v>INEXISTENTE</v>
          </cell>
          <cell r="J268" t="str">
            <v>INEXISTENTE</v>
          </cell>
          <cell r="K268" t="str">
            <v>INEXISTENTE</v>
          </cell>
          <cell r="L268">
            <v>8.9999999999999998E-4</v>
          </cell>
          <cell r="M268">
            <v>1.758E-3</v>
          </cell>
          <cell r="N268">
            <v>4.0000000000000001E-3</v>
          </cell>
          <cell r="O268" t="str">
            <v>INEXISTENTE</v>
          </cell>
          <cell r="P268">
            <v>6.9999999999999999E-4</v>
          </cell>
          <cell r="Q268">
            <v>6.76679E-3</v>
          </cell>
          <cell r="R268">
            <v>1.758E-3</v>
          </cell>
          <cell r="S268">
            <v>3.65E-3</v>
          </cell>
          <cell r="T268">
            <v>8.9999999999999998E-4</v>
          </cell>
          <cell r="U268">
            <v>6.1999999999999998E-3</v>
          </cell>
          <cell r="V268">
            <v>1.37E-2</v>
          </cell>
          <cell r="W268" t="str">
            <v>INEXISTENTE</v>
          </cell>
          <cell r="X268">
            <v>6.0000000000000001E-3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A269">
            <v>37347</v>
          </cell>
          <cell r="B269" t="str">
            <v>INEXISTENTE</v>
          </cell>
          <cell r="C269" t="str">
            <v>INEXISTENTE</v>
          </cell>
          <cell r="D269" t="str">
            <v>INEXISTENTE</v>
          </cell>
          <cell r="E269" t="str">
            <v>INEXISTENTE</v>
          </cell>
          <cell r="F269">
            <v>6.7999999999999996E-3</v>
          </cell>
          <cell r="G269">
            <v>7.0000000000000001E-3</v>
          </cell>
          <cell r="H269" t="str">
            <v>INEXISTENTE</v>
          </cell>
          <cell r="I269" t="str">
            <v>INEXISTENTE</v>
          </cell>
          <cell r="J269" t="str">
            <v>INEXISTENTE</v>
          </cell>
          <cell r="K269" t="str">
            <v>INEXISTENTE</v>
          </cell>
          <cell r="L269">
            <v>5.5999999999999999E-3</v>
          </cell>
          <cell r="M269">
            <v>2.3570000000000002E-3</v>
          </cell>
          <cell r="N269">
            <v>7.7999999999999996E-3</v>
          </cell>
          <cell r="O269" t="str">
            <v>INEXISTENTE</v>
          </cell>
          <cell r="P269">
            <v>5.9999999999999995E-4</v>
          </cell>
          <cell r="Q269">
            <v>7.3689999999999997E-3</v>
          </cell>
          <cell r="R269">
            <v>2.3570000000000002E-3</v>
          </cell>
          <cell r="S269">
            <v>6.8999999999999999E-3</v>
          </cell>
          <cell r="T269">
            <v>5.5999999999999999E-3</v>
          </cell>
          <cell r="U269">
            <v>6.7999999999999996E-3</v>
          </cell>
          <cell r="V269">
            <v>1.4800000000000001E-2</v>
          </cell>
          <cell r="W269" t="str">
            <v>INEXISTENTE</v>
          </cell>
          <cell r="X269">
            <v>8.0000000000000002E-3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A270">
            <v>37377</v>
          </cell>
          <cell r="B270" t="str">
            <v>INEXISTENTE</v>
          </cell>
          <cell r="C270" t="str">
            <v>INEXISTENTE</v>
          </cell>
          <cell r="D270" t="str">
            <v>INEXISTENTE</v>
          </cell>
          <cell r="E270" t="str">
            <v>INEXISTENTE</v>
          </cell>
          <cell r="F270">
            <v>8.9999999999999998E-4</v>
          </cell>
          <cell r="G270">
            <v>1.11E-2</v>
          </cell>
          <cell r="H270" t="str">
            <v>INEXISTENTE</v>
          </cell>
          <cell r="I270" t="str">
            <v>INEXISTENTE</v>
          </cell>
          <cell r="J270" t="str">
            <v>INEXISTENTE</v>
          </cell>
          <cell r="K270" t="str">
            <v>INEXISTENTE</v>
          </cell>
          <cell r="L270">
            <v>8.3000000000000001E-3</v>
          </cell>
          <cell r="M270">
            <v>2.1020000000000001E-3</v>
          </cell>
          <cell r="N270">
            <v>4.1999999999999997E-3</v>
          </cell>
          <cell r="O270" t="str">
            <v>INEXISTENTE</v>
          </cell>
          <cell r="P270">
            <v>5.9999999999999995E-4</v>
          </cell>
          <cell r="Q270">
            <v>7.1130000000000004E-3</v>
          </cell>
          <cell r="R270">
            <v>2.1020000000000001E-3</v>
          </cell>
          <cell r="S270">
            <v>6.0000000000000001E-3</v>
          </cell>
          <cell r="T270">
            <v>8.3000000000000001E-3</v>
          </cell>
          <cell r="U270">
            <v>2.5000000000000001E-3</v>
          </cell>
          <cell r="V270">
            <v>1.41E-2</v>
          </cell>
          <cell r="W270" t="str">
            <v>INEXISTENTE</v>
          </cell>
          <cell r="X270">
            <v>2.0999999999999999E-3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A271">
            <v>37408</v>
          </cell>
          <cell r="B271" t="str">
            <v>INEXISTENTE</v>
          </cell>
          <cell r="C271" t="str">
            <v>INEXISTENTE</v>
          </cell>
          <cell r="D271" t="str">
            <v>INEXISTENTE</v>
          </cell>
          <cell r="E271" t="str">
            <v>INEXISTENTE</v>
          </cell>
          <cell r="F271">
            <v>6.1000000000000004E-3</v>
          </cell>
          <cell r="G271">
            <v>1.7399999999999999E-2</v>
          </cell>
          <cell r="H271" t="str">
            <v>INEXISTENTE</v>
          </cell>
          <cell r="I271" t="str">
            <v>INEXISTENTE</v>
          </cell>
          <cell r="J271" t="str">
            <v>INEXISTENTE</v>
          </cell>
          <cell r="K271" t="str">
            <v>INEXISTENTE</v>
          </cell>
          <cell r="L271">
            <v>1.54E-2</v>
          </cell>
          <cell r="M271">
            <v>1.5820000000000001E-3</v>
          </cell>
          <cell r="N271">
            <v>3.3E-3</v>
          </cell>
          <cell r="O271" t="str">
            <v>INEXISTENTE</v>
          </cell>
          <cell r="P271">
            <v>3.0999999999999999E-3</v>
          </cell>
          <cell r="Q271">
            <v>6.5900000000000004E-3</v>
          </cell>
          <cell r="R271">
            <v>1.5820000000000001E-3</v>
          </cell>
          <cell r="S271">
            <v>1.175E-2</v>
          </cell>
          <cell r="T271">
            <v>1.54E-2</v>
          </cell>
          <cell r="U271">
            <v>6.1000000000000004E-3</v>
          </cell>
          <cell r="V271">
            <v>1.3299999999999999E-2</v>
          </cell>
          <cell r="W271" t="str">
            <v>INEXISTENTE</v>
          </cell>
          <cell r="X271">
            <v>4.1999999999999997E-3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A272">
            <v>37438</v>
          </cell>
          <cell r="B272" t="str">
            <v>INEXISTENTE</v>
          </cell>
          <cell r="C272" t="str">
            <v>INEXISTENTE</v>
          </cell>
          <cell r="D272" t="str">
            <v>INEXISTENTE</v>
          </cell>
          <cell r="E272" t="str">
            <v>INEXISTENTE</v>
          </cell>
          <cell r="F272">
            <v>1.15E-2</v>
          </cell>
          <cell r="G272">
            <v>2.0500000000000001E-2</v>
          </cell>
          <cell r="H272" t="str">
            <v>INEXISTENTE</v>
          </cell>
          <cell r="I272" t="str">
            <v>INEXISTENTE</v>
          </cell>
          <cell r="J272" t="str">
            <v>INEXISTENTE</v>
          </cell>
          <cell r="K272" t="str">
            <v>INEXISTENTE</v>
          </cell>
          <cell r="L272">
            <v>1.95E-2</v>
          </cell>
          <cell r="M272">
            <v>2.6559999999999999E-3</v>
          </cell>
          <cell r="N272">
            <v>7.7000000000000002E-3</v>
          </cell>
          <cell r="O272" t="str">
            <v>INEXISTENTE</v>
          </cell>
          <cell r="P272">
            <v>6.7000000000000002E-3</v>
          </cell>
          <cell r="Q272">
            <v>7.6690000000000005E-3</v>
          </cell>
          <cell r="R272">
            <v>2.6559999999999999E-3</v>
          </cell>
          <cell r="S272">
            <v>1.6E-2</v>
          </cell>
          <cell r="T272">
            <v>1.95E-2</v>
          </cell>
          <cell r="U272">
            <v>1.15E-2</v>
          </cell>
          <cell r="V272">
            <v>1.54E-2</v>
          </cell>
          <cell r="W272" t="str">
            <v>INEXISTENTE</v>
          </cell>
          <cell r="X272">
            <v>1.1899999999999999E-2</v>
          </cell>
          <cell r="Y272" t="str">
            <v>INEXISTENTE</v>
          </cell>
          <cell r="Z272" t="str">
            <v>INEXISTENTE</v>
          </cell>
          <cell r="AA272" t="str">
            <v>INEXISTENTE</v>
          </cell>
          <cell r="AB272" t="str">
            <v>INEXISTENTE</v>
          </cell>
        </row>
        <row r="273">
          <cell r="A273">
            <v>37469</v>
          </cell>
          <cell r="B273" t="str">
            <v>INEXISTENTE</v>
          </cell>
          <cell r="C273" t="str">
            <v>INEXISTENTE</v>
          </cell>
          <cell r="D273" t="str">
            <v>INEXISTENTE</v>
          </cell>
          <cell r="E273" t="str">
            <v>INEXISTENTE</v>
          </cell>
          <cell r="F273">
            <v>8.6E-3</v>
          </cell>
          <cell r="G273">
            <v>2.3599999999999999E-2</v>
          </cell>
          <cell r="H273" t="str">
            <v>INEXISTENTE</v>
          </cell>
          <cell r="I273" t="str">
            <v>INEXISTENTE</v>
          </cell>
          <cell r="J273" t="str">
            <v>INEXISTENTE</v>
          </cell>
          <cell r="K273" t="str">
            <v>INEXISTENTE</v>
          </cell>
          <cell r="L273">
            <v>2.3199999999999998E-2</v>
          </cell>
          <cell r="M273">
            <v>2.4810000000000001E-3</v>
          </cell>
          <cell r="N273">
            <v>0.01</v>
          </cell>
          <cell r="O273" t="str">
            <v>INEXISTENTE</v>
          </cell>
          <cell r="P273">
            <v>1.01E-2</v>
          </cell>
          <cell r="Q273">
            <v>7.4929999999999997E-3</v>
          </cell>
          <cell r="R273">
            <v>2.4810000000000001E-3</v>
          </cell>
          <cell r="S273">
            <v>1.61E-2</v>
          </cell>
          <cell r="T273">
            <v>2.3199999999999998E-2</v>
          </cell>
          <cell r="U273">
            <v>8.6E-3</v>
          </cell>
          <cell r="V273">
            <v>1.44E-2</v>
          </cell>
          <cell r="W273" t="str">
            <v>INEXISTENTE</v>
          </cell>
          <cell r="X273">
            <v>6.5000000000000006E-3</v>
          </cell>
          <cell r="Y273" t="str">
            <v>INEXISTENTE</v>
          </cell>
          <cell r="Z273" t="str">
            <v>INEXISTENTE</v>
          </cell>
          <cell r="AA273" t="str">
            <v>INEXISTENTE</v>
          </cell>
          <cell r="AB273" t="str">
            <v>INEXISTENTE</v>
          </cell>
        </row>
        <row r="274">
          <cell r="A274">
            <v>37500</v>
          </cell>
          <cell r="B274" t="str">
            <v>INEXISTENTE</v>
          </cell>
          <cell r="C274" t="str">
            <v>INEXISTENTE</v>
          </cell>
          <cell r="D274" t="str">
            <v>INEXISTENTE</v>
          </cell>
          <cell r="E274" t="str">
            <v>INEXISTENTE</v>
          </cell>
          <cell r="F274">
            <v>8.3000000000000001E-3</v>
          </cell>
          <cell r="G274">
            <v>2.64E-2</v>
          </cell>
          <cell r="H274" t="str">
            <v>INEXISTENTE</v>
          </cell>
          <cell r="I274" t="str">
            <v>INEXISTENTE</v>
          </cell>
          <cell r="J274" t="str">
            <v>INEXISTENTE</v>
          </cell>
          <cell r="K274" t="str">
            <v>INEXISTENTE</v>
          </cell>
          <cell r="L274">
            <v>2.4E-2</v>
          </cell>
          <cell r="M274">
            <v>1.9550000000000001E-3</v>
          </cell>
          <cell r="N274">
            <v>6.1999999999999998E-3</v>
          </cell>
          <cell r="O274" t="str">
            <v>INEXISTENTE</v>
          </cell>
          <cell r="P274">
            <v>7.6E-3</v>
          </cell>
          <cell r="Q274">
            <v>6.9649999999999998E-3</v>
          </cell>
          <cell r="R274">
            <v>1.9550000000000001E-3</v>
          </cell>
          <cell r="S274">
            <v>1.7350000000000001E-2</v>
          </cell>
          <cell r="T274">
            <v>2.4E-2</v>
          </cell>
          <cell r="U274">
            <v>8.3000000000000001E-3</v>
          </cell>
          <cell r="V274">
            <v>1.38E-2</v>
          </cell>
          <cell r="W274" t="str">
            <v>INEXISTENTE</v>
          </cell>
          <cell r="X274">
            <v>7.1999999999999998E-3</v>
          </cell>
          <cell r="Y274" t="str">
            <v>INEXISTENTE</v>
          </cell>
          <cell r="Z274" t="str">
            <v>INEXISTENTE</v>
          </cell>
          <cell r="AA274" t="str">
            <v>INEXISTENTE</v>
          </cell>
          <cell r="AB274" t="str">
            <v>INEXISTENTE</v>
          </cell>
        </row>
        <row r="275">
          <cell r="A275">
            <v>37530</v>
          </cell>
          <cell r="B275" t="str">
            <v>INEXISTENTE</v>
          </cell>
          <cell r="C275" t="str">
            <v>INEXISTENTE</v>
          </cell>
          <cell r="D275" t="str">
            <v>INEXISTENTE</v>
          </cell>
          <cell r="E275" t="str">
            <v>INEXISTENTE</v>
          </cell>
          <cell r="F275">
            <v>1.5699999999999999E-2</v>
          </cell>
          <cell r="G275">
            <v>4.2099999999999999E-2</v>
          </cell>
          <cell r="H275" t="str">
            <v>INEXISTENTE</v>
          </cell>
          <cell r="I275" t="str">
            <v>INEXISTENTE</v>
          </cell>
          <cell r="J275" t="str">
            <v>INEXISTENTE</v>
          </cell>
          <cell r="K275" t="str">
            <v>INEXISTENTE</v>
          </cell>
          <cell r="L275">
            <v>3.8699999999999998E-2</v>
          </cell>
          <cell r="M275">
            <v>2.7680000000000001E-3</v>
          </cell>
          <cell r="N275">
            <v>8.9999999999999993E-3</v>
          </cell>
          <cell r="O275" t="str">
            <v>INEXISTENTE</v>
          </cell>
          <cell r="P275">
            <v>1.2800000000000001E-2</v>
          </cell>
          <cell r="Q275">
            <v>7.7819999999999999E-3</v>
          </cell>
          <cell r="R275">
            <v>2.7680000000000001E-3</v>
          </cell>
          <cell r="S275">
            <v>2.8899999999999999E-2</v>
          </cell>
          <cell r="T275">
            <v>3.8699999999999998E-2</v>
          </cell>
          <cell r="U275">
            <v>1.5699999999999999E-2</v>
          </cell>
          <cell r="V275">
            <v>1.6500000000000001E-2</v>
          </cell>
          <cell r="W275" t="str">
            <v>INEXISTENTE</v>
          </cell>
          <cell r="X275">
            <v>1.3100000000000001E-2</v>
          </cell>
          <cell r="Y275" t="str">
            <v>INEXISTENTE</v>
          </cell>
          <cell r="Z275" t="str">
            <v>INEXISTENTE</v>
          </cell>
          <cell r="AA275" t="str">
            <v>INEXISTENTE</v>
          </cell>
          <cell r="AB275" t="str">
            <v>INEXISTENTE</v>
          </cell>
        </row>
        <row r="276">
          <cell r="A276">
            <v>37561</v>
          </cell>
          <cell r="B276" t="str">
            <v>INEXISTENTE</v>
          </cell>
          <cell r="C276" t="str">
            <v>INEXISTENTE</v>
          </cell>
          <cell r="D276" t="str">
            <v>INEXISTENTE</v>
          </cell>
          <cell r="E276" t="str">
            <v>INEXISTENTE</v>
          </cell>
          <cell r="F276">
            <v>3.39E-2</v>
          </cell>
          <cell r="G276">
            <v>5.8400000000000001E-2</v>
          </cell>
          <cell r="H276" t="str">
            <v>INEXISTENTE</v>
          </cell>
          <cell r="I276" t="str">
            <v>INEXISTENTE</v>
          </cell>
          <cell r="J276" t="str">
            <v>INEXISTENTE</v>
          </cell>
          <cell r="K276" t="str">
            <v>INEXISTENTE</v>
          </cell>
          <cell r="L276">
            <v>5.1900000000000002E-2</v>
          </cell>
          <cell r="M276">
            <v>2.6440000000000001E-3</v>
          </cell>
          <cell r="N276">
            <v>2.0799999999999999E-2</v>
          </cell>
          <cell r="O276" t="str">
            <v>INEXISTENTE</v>
          </cell>
          <cell r="P276">
            <v>2.6499999999999999E-2</v>
          </cell>
          <cell r="Q276">
            <v>7.6570000000000006E-3</v>
          </cell>
          <cell r="R276">
            <v>2.6440000000000001E-3</v>
          </cell>
          <cell r="S276">
            <v>4.6149999999999997E-2</v>
          </cell>
          <cell r="T276">
            <v>5.1900000000000002E-2</v>
          </cell>
          <cell r="U276">
            <v>3.39E-2</v>
          </cell>
          <cell r="V276">
            <v>1.54E-2</v>
          </cell>
          <cell r="W276" t="str">
            <v>INEXISTENTE</v>
          </cell>
          <cell r="X276">
            <v>3.0200000000000001E-2</v>
          </cell>
          <cell r="Y276" t="str">
            <v>INEXISTENTE</v>
          </cell>
          <cell r="Z276" t="str">
            <v>INEXISTENTE</v>
          </cell>
          <cell r="AA276" t="str">
            <v>INEXISTENTE</v>
          </cell>
          <cell r="AB276" t="str">
            <v>INEXISTENTE</v>
          </cell>
        </row>
        <row r="277">
          <cell r="A277">
            <v>37591</v>
          </cell>
          <cell r="B277" t="str">
            <v>INEXISTENTE</v>
          </cell>
          <cell r="C277" t="str">
            <v>INEXISTENTE</v>
          </cell>
          <cell r="D277" t="str">
            <v>INEXISTENTE</v>
          </cell>
          <cell r="E277" t="str">
            <v>INEXISTENTE</v>
          </cell>
          <cell r="F277">
            <v>2.7E-2</v>
          </cell>
          <cell r="G277">
            <v>2.7E-2</v>
          </cell>
          <cell r="H277" t="str">
            <v>INEXISTENTE</v>
          </cell>
          <cell r="I277" t="str">
            <v>INEXISTENTE</v>
          </cell>
          <cell r="J277" t="str">
            <v>INEXISTENTE</v>
          </cell>
          <cell r="K277" t="str">
            <v>INEXISTENTE</v>
          </cell>
          <cell r="L277">
            <v>3.7499999999999999E-2</v>
          </cell>
          <cell r="M277">
            <v>3.6089999999999998E-3</v>
          </cell>
          <cell r="N277">
            <v>3.0499999999999999E-2</v>
          </cell>
          <cell r="O277" t="str">
            <v>INEXISTENTE</v>
          </cell>
          <cell r="P277">
            <v>1.83E-2</v>
          </cell>
          <cell r="Q277">
            <v>8.627000000000001E-3</v>
          </cell>
          <cell r="R277">
            <v>3.6089999999999998E-3</v>
          </cell>
          <cell r="S277">
            <v>2.7E-2</v>
          </cell>
          <cell r="T277">
            <v>3.7499999999999999E-2</v>
          </cell>
          <cell r="U277">
            <v>2.7E-2</v>
          </cell>
          <cell r="V277">
            <v>1.7399999999999999E-2</v>
          </cell>
          <cell r="W277" t="str">
            <v>INEXISTENTE</v>
          </cell>
          <cell r="X277">
            <v>2.1000000000000001E-2</v>
          </cell>
          <cell r="Y277" t="str">
            <v>INEXISTENTE</v>
          </cell>
          <cell r="Z277" t="str">
            <v>INEXISTENTE</v>
          </cell>
          <cell r="AA277" t="str">
            <v>INEXISTENTE</v>
          </cell>
          <cell r="AB277" t="str">
            <v>INEXISTENTE</v>
          </cell>
        </row>
        <row r="278">
          <cell r="A278">
            <v>37622</v>
          </cell>
          <cell r="B278" t="str">
            <v>INEXISTENTE</v>
          </cell>
          <cell r="C278" t="str">
            <v>INEXISTENTE</v>
          </cell>
          <cell r="D278" t="str">
            <v>INEXISTENTE</v>
          </cell>
          <cell r="E278" t="str">
            <v>INEXISTENTE</v>
          </cell>
          <cell r="F278">
            <v>2.47E-2</v>
          </cell>
          <cell r="G278">
            <v>2.1700000000000001E-2</v>
          </cell>
          <cell r="H278" t="str">
            <v>INEXISTENTE</v>
          </cell>
          <cell r="I278" t="str">
            <v>INEXISTENTE</v>
          </cell>
          <cell r="J278" t="str">
            <v>INEXISTENTE</v>
          </cell>
          <cell r="K278" t="str">
            <v>INEXISTENTE</v>
          </cell>
          <cell r="L278">
            <v>2.3300000000000001E-2</v>
          </cell>
          <cell r="M278">
            <v>4.8780000000000004E-3</v>
          </cell>
          <cell r="N278">
            <v>1.9800000000000002E-2</v>
          </cell>
          <cell r="O278" t="str">
            <v>INEXISTENTE</v>
          </cell>
          <cell r="P278">
            <v>2.1899999999999999E-2</v>
          </cell>
          <cell r="Q278">
            <v>9.9019999999999993E-3</v>
          </cell>
          <cell r="R278">
            <v>4.8780000000000004E-3</v>
          </cell>
          <cell r="S278">
            <v>2.3199999999999998E-2</v>
          </cell>
          <cell r="T278">
            <v>2.3300000000000001E-2</v>
          </cell>
          <cell r="U278">
            <v>2.47E-2</v>
          </cell>
          <cell r="V278">
            <v>1.9699999999999999E-2</v>
          </cell>
          <cell r="W278" t="str">
            <v>INEXISTENTE</v>
          </cell>
          <cell r="X278">
            <v>2.2499999999999999E-2</v>
          </cell>
          <cell r="Y278" t="str">
            <v>INEXISTENTE</v>
          </cell>
          <cell r="Z278" t="str">
            <v>INEXISTENTE</v>
          </cell>
          <cell r="AA278" t="str">
            <v>INEXISTENTE</v>
          </cell>
          <cell r="AB278" t="str">
            <v>INEXISTENTE</v>
          </cell>
        </row>
        <row r="279">
          <cell r="A279">
            <v>37653</v>
          </cell>
          <cell r="B279" t="str">
            <v>INEXISTENTE</v>
          </cell>
          <cell r="C279" t="str">
            <v>INEXISTENTE</v>
          </cell>
          <cell r="D279" t="str">
            <v>INEXISTENTE</v>
          </cell>
          <cell r="E279" t="str">
            <v>INEXISTENTE</v>
          </cell>
          <cell r="F279">
            <v>1.46E-2</v>
          </cell>
          <cell r="G279">
            <v>1.5900000000000001E-2</v>
          </cell>
          <cell r="H279" t="str">
            <v>INEXISTENTE</v>
          </cell>
          <cell r="I279" t="str">
            <v>INEXISTENTE</v>
          </cell>
          <cell r="J279" t="str">
            <v>INEXISTENTE</v>
          </cell>
          <cell r="K279" t="str">
            <v>INEXISTENTE</v>
          </cell>
          <cell r="L279">
            <v>2.2800000000000001E-2</v>
          </cell>
          <cell r="M279">
            <v>4.1159999999999999E-3</v>
          </cell>
          <cell r="N279">
            <v>2.1899999999999999E-2</v>
          </cell>
          <cell r="O279" t="str">
            <v>INEXISTENTE</v>
          </cell>
          <cell r="P279">
            <v>1.61E-2</v>
          </cell>
          <cell r="Q279">
            <v>9.1369999999999993E-3</v>
          </cell>
          <cell r="R279">
            <v>4.1159999999999999E-3</v>
          </cell>
          <cell r="S279">
            <v>1.525E-2</v>
          </cell>
          <cell r="T279">
            <v>2.2800000000000001E-2</v>
          </cell>
          <cell r="U279">
            <v>1.46E-2</v>
          </cell>
          <cell r="V279">
            <v>1.83E-2</v>
          </cell>
          <cell r="W279" t="str">
            <v>INEXISTENTE</v>
          </cell>
          <cell r="X279">
            <v>1.5700000000000002E-2</v>
          </cell>
          <cell r="Y279" t="str">
            <v>INEXISTENTE</v>
          </cell>
          <cell r="Z279" t="str">
            <v>INEXISTENTE</v>
          </cell>
          <cell r="AA279" t="str">
            <v>INEXISTENTE</v>
          </cell>
          <cell r="AB279" t="str">
            <v>INEXISTENTE</v>
          </cell>
        </row>
        <row r="280">
          <cell r="A280">
            <v>37681</v>
          </cell>
          <cell r="B280" t="str">
            <v>INEXISTENTE</v>
          </cell>
          <cell r="C280" t="str">
            <v>INEXISTENTE</v>
          </cell>
          <cell r="D280" t="str">
            <v>INEXISTENTE</v>
          </cell>
          <cell r="E280" t="str">
            <v>INEXISTENTE</v>
          </cell>
          <cell r="F280">
            <v>1.37E-2</v>
          </cell>
          <cell r="G280">
            <v>1.66E-2</v>
          </cell>
          <cell r="H280" t="str">
            <v>INEXISTENTE</v>
          </cell>
          <cell r="I280" t="str">
            <v>INEXISTENTE</v>
          </cell>
          <cell r="J280" t="str">
            <v>INEXISTENTE</v>
          </cell>
          <cell r="K280" t="str">
            <v>INEXISTENTE</v>
          </cell>
          <cell r="L280">
            <v>1.5299999999999999E-2</v>
          </cell>
          <cell r="M280">
            <v>3.7820000000000002E-3</v>
          </cell>
          <cell r="N280">
            <v>1.14E-2</v>
          </cell>
          <cell r="O280" t="str">
            <v>INEXISTENTE</v>
          </cell>
          <cell r="P280">
            <v>6.7000000000000002E-3</v>
          </cell>
          <cell r="Q280">
            <v>8.8009999999999998E-3</v>
          </cell>
          <cell r="R280">
            <v>3.7820000000000002E-3</v>
          </cell>
          <cell r="S280">
            <v>1.515E-2</v>
          </cell>
          <cell r="T280">
            <v>1.5299999999999999E-2</v>
          </cell>
          <cell r="U280">
            <v>1.37E-2</v>
          </cell>
          <cell r="V280">
            <v>1.78E-2</v>
          </cell>
          <cell r="W280" t="str">
            <v>INEXISTENTE</v>
          </cell>
          <cell r="X280">
            <v>1.23E-2</v>
          </cell>
          <cell r="Y280" t="str">
            <v>INEXISTENTE</v>
          </cell>
          <cell r="Z280" t="str">
            <v>INEXISTENTE</v>
          </cell>
          <cell r="AA280" t="str">
            <v>INEXISTENTE</v>
          </cell>
          <cell r="AB280" t="str">
            <v>INEXISTENTE</v>
          </cell>
        </row>
        <row r="281">
          <cell r="A281">
            <v>37712</v>
          </cell>
          <cell r="B281" t="str">
            <v>INEXISTENTE</v>
          </cell>
          <cell r="C281" t="str">
            <v>INEXISTENTE</v>
          </cell>
          <cell r="D281" t="str">
            <v>INEXISTENTE</v>
          </cell>
          <cell r="E281" t="str">
            <v>INEXISTENTE</v>
          </cell>
          <cell r="F281">
            <v>1.38E-2</v>
          </cell>
          <cell r="G281">
            <v>4.1000000000000003E-3</v>
          </cell>
          <cell r="H281" t="str">
            <v>INEXISTENTE</v>
          </cell>
          <cell r="I281" t="str">
            <v>INEXISTENTE</v>
          </cell>
          <cell r="J281" t="str">
            <v>INEXISTENTE</v>
          </cell>
          <cell r="K281" t="str">
            <v>INEXISTENTE</v>
          </cell>
          <cell r="L281">
            <v>9.1999999999999998E-3</v>
          </cell>
          <cell r="M281">
            <v>4.1840000000000002E-3</v>
          </cell>
          <cell r="N281">
            <v>1.14E-2</v>
          </cell>
          <cell r="O281" t="str">
            <v>INEXISTENTE</v>
          </cell>
          <cell r="P281">
            <v>5.7000000000000002E-3</v>
          </cell>
          <cell r="Q281">
            <v>9.2049999999999996E-3</v>
          </cell>
          <cell r="R281">
            <v>4.1840000000000002E-3</v>
          </cell>
          <cell r="S281">
            <v>8.9499999999999996E-3</v>
          </cell>
          <cell r="T281">
            <v>9.1999999999999998E-3</v>
          </cell>
          <cell r="U281">
            <v>1.38E-2</v>
          </cell>
          <cell r="V281">
            <v>1.8700000000000001E-2</v>
          </cell>
          <cell r="W281" t="str">
            <v>INEXISTENTE</v>
          </cell>
          <cell r="X281">
            <v>9.7000000000000003E-3</v>
          </cell>
          <cell r="Y281" t="str">
            <v>INEXISTENTE</v>
          </cell>
          <cell r="Z281" t="str">
            <v>INEXISTENTE</v>
          </cell>
          <cell r="AA281" t="str">
            <v>INEXISTENTE</v>
          </cell>
          <cell r="AB281" t="str">
            <v>INEXISTENTE</v>
          </cell>
        </row>
        <row r="282">
          <cell r="A282">
            <v>37742</v>
          </cell>
          <cell r="B282" t="str">
            <v>INEXISTENTE</v>
          </cell>
          <cell r="C282" t="str">
            <v>INEXISTENTE</v>
          </cell>
          <cell r="D282" t="str">
            <v>INEXISTENTE</v>
          </cell>
          <cell r="E282" t="str">
            <v>INEXISTENTE</v>
          </cell>
          <cell r="F282">
            <v>9.9000000000000008E-3</v>
          </cell>
          <cell r="G282">
            <v>-6.7000000000000002E-3</v>
          </cell>
          <cell r="H282" t="str">
            <v>INEXISTENTE</v>
          </cell>
          <cell r="I282" t="str">
            <v>INEXISTENTE</v>
          </cell>
          <cell r="J282" t="str">
            <v>INEXISTENTE</v>
          </cell>
          <cell r="K282" t="str">
            <v>INEXISTENTE</v>
          </cell>
          <cell r="L282">
            <v>-2.5999999999999999E-3</v>
          </cell>
          <cell r="M282">
            <v>4.6499999999999996E-3</v>
          </cell>
          <cell r="N282">
            <v>8.5000000000000006E-3</v>
          </cell>
          <cell r="O282" t="str">
            <v>INEXISTENTE</v>
          </cell>
          <cell r="P282">
            <v>3.0999999999999999E-3</v>
          </cell>
          <cell r="Q282">
            <v>9.673000000000001E-3</v>
          </cell>
          <cell r="R282">
            <v>4.6499999999999996E-3</v>
          </cell>
          <cell r="S282">
            <v>1.6000000000000003E-3</v>
          </cell>
          <cell r="T282">
            <v>-2.5999999999999999E-3</v>
          </cell>
          <cell r="U282">
            <v>3.8E-3</v>
          </cell>
          <cell r="V282">
            <v>1.9699999999999999E-2</v>
          </cell>
          <cell r="W282" t="str">
            <v>INEXISTENTE</v>
          </cell>
          <cell r="X282">
            <v>6.0999999999999995E-3</v>
          </cell>
          <cell r="Y282" t="str">
            <v>INEXISTENTE</v>
          </cell>
          <cell r="Z282" t="str">
            <v>INEXISTENTE</v>
          </cell>
          <cell r="AA282" t="str">
            <v>INEXISTENTE</v>
          </cell>
          <cell r="AB282" t="str">
            <v>INEXISTENTE</v>
          </cell>
        </row>
        <row r="283">
          <cell r="A283">
            <v>37773</v>
          </cell>
          <cell r="B283" t="str">
            <v>INEXISTENTE</v>
          </cell>
          <cell r="C283" t="str">
            <v>INEXISTENTE</v>
          </cell>
          <cell r="D283" t="str">
            <v>INEXISTENTE</v>
          </cell>
          <cell r="E283" t="str">
            <v>INEXISTENTE</v>
          </cell>
          <cell r="F283">
            <v>-5.9999999999999995E-4</v>
          </cell>
          <cell r="G283">
            <v>-7.0000000000000001E-3</v>
          </cell>
          <cell r="H283" t="str">
            <v>INEXISTENTE</v>
          </cell>
          <cell r="I283" t="str">
            <v>INEXISTENTE</v>
          </cell>
          <cell r="J283" t="str">
            <v>INEXISTENTE</v>
          </cell>
          <cell r="K283" t="str">
            <v>INEXISTENTE</v>
          </cell>
          <cell r="L283">
            <v>-0.01</v>
          </cell>
          <cell r="M283">
            <v>4.1660000000000004E-3</v>
          </cell>
          <cell r="N283">
            <v>2.2000000000000001E-3</v>
          </cell>
          <cell r="O283" t="str">
            <v>INEXISTENTE</v>
          </cell>
          <cell r="P283">
            <v>-1.6000000000000001E-3</v>
          </cell>
          <cell r="Q283">
            <v>9.1870000000000007E-3</v>
          </cell>
          <cell r="R283">
            <v>4.1660000000000004E-3</v>
          </cell>
          <cell r="S283">
            <v>-3.8E-3</v>
          </cell>
          <cell r="T283">
            <v>-0.01</v>
          </cell>
          <cell r="U283">
            <v>-5.9999999999999995E-4</v>
          </cell>
          <cell r="V283">
            <v>1.8599999999999998E-2</v>
          </cell>
          <cell r="W283" t="str">
            <v>INEXISTENTE</v>
          </cell>
          <cell r="X283">
            <v>-1.5E-3</v>
          </cell>
          <cell r="Y283" t="str">
            <v>INEXISTENTE</v>
          </cell>
          <cell r="Z283" t="str">
            <v>INEXISTENTE</v>
          </cell>
          <cell r="AA283" t="str">
            <v>INEXISTENTE</v>
          </cell>
          <cell r="AB283" t="str">
            <v>INEXISTENTE</v>
          </cell>
        </row>
        <row r="284">
          <cell r="A284">
            <v>37803</v>
          </cell>
          <cell r="B284" t="str">
            <v>INEXISTENTE</v>
          </cell>
          <cell r="C284" t="str">
            <v>INEXISTENTE</v>
          </cell>
          <cell r="D284" t="str">
            <v>INEXISTENTE</v>
          </cell>
          <cell r="E284" t="str">
            <v>INEXISTENTE</v>
          </cell>
          <cell r="F284">
            <v>4.0000000000000002E-4</v>
          </cell>
          <cell r="G284">
            <v>-2E-3</v>
          </cell>
          <cell r="H284" t="str">
            <v>INEXISTENTE</v>
          </cell>
          <cell r="I284" t="str">
            <v>INEXISTENTE</v>
          </cell>
          <cell r="J284" t="str">
            <v>INEXISTENTE</v>
          </cell>
          <cell r="K284" t="str">
            <v>INEXISTENTE</v>
          </cell>
          <cell r="L284">
            <v>-4.1999999999999997E-3</v>
          </cell>
          <cell r="M284">
            <v>5.4650000000000002E-3</v>
          </cell>
          <cell r="N284">
            <v>-1.8E-3</v>
          </cell>
          <cell r="O284" t="str">
            <v>INEXISTENTE</v>
          </cell>
          <cell r="P284">
            <v>-8.0000000000000004E-4</v>
          </cell>
          <cell r="Q284">
            <v>1.0492E-2</v>
          </cell>
          <cell r="R284">
            <v>5.4650000000000002E-3</v>
          </cell>
          <cell r="S284">
            <v>-8.0000000000000004E-4</v>
          </cell>
          <cell r="T284">
            <v>-4.1999999999999997E-3</v>
          </cell>
          <cell r="U284">
            <v>4.0000000000000002E-4</v>
          </cell>
          <cell r="V284">
            <v>2.0799999999999999E-2</v>
          </cell>
          <cell r="W284" t="str">
            <v>INEXISTENTE</v>
          </cell>
          <cell r="X284">
            <v>2E-3</v>
          </cell>
          <cell r="Y284" t="str">
            <v>INEXISTENTE</v>
          </cell>
          <cell r="Z284" t="str">
            <v>INEXISTENTE</v>
          </cell>
          <cell r="AA284" t="str">
            <v>INEXISTENTE</v>
          </cell>
          <cell r="AB284" t="str">
            <v>INEXISTENTE</v>
          </cell>
        </row>
        <row r="285">
          <cell r="A285">
            <v>37834</v>
          </cell>
          <cell r="B285" t="str">
            <v>INEXISTENTE</v>
          </cell>
          <cell r="C285" t="str">
            <v>INEXISTENTE</v>
          </cell>
          <cell r="D285" t="str">
            <v>INEXISTENTE</v>
          </cell>
          <cell r="E285" t="str">
            <v>INEXISTENTE</v>
          </cell>
          <cell r="F285">
            <v>1.8E-3</v>
          </cell>
          <cell r="G285">
            <v>6.1999999999999998E-3</v>
          </cell>
          <cell r="H285" t="str">
            <v>INEXISTENTE</v>
          </cell>
          <cell r="I285" t="str">
            <v>INEXISTENTE</v>
          </cell>
          <cell r="J285" t="str">
            <v>INEXISTENTE</v>
          </cell>
          <cell r="K285" t="str">
            <v>INEXISTENTE</v>
          </cell>
          <cell r="L285">
            <v>3.8E-3</v>
          </cell>
          <cell r="M285">
            <v>4.0379999999999999E-3</v>
          </cell>
          <cell r="N285">
            <v>2.7000000000000001E-3</v>
          </cell>
          <cell r="O285" t="str">
            <v>INEXISTENTE</v>
          </cell>
          <cell r="P285">
            <v>6.3E-3</v>
          </cell>
          <cell r="Q285">
            <v>9.0580000000000001E-3</v>
          </cell>
          <cell r="R285">
            <v>4.0379999999999999E-3</v>
          </cell>
          <cell r="S285">
            <v>4.0000000000000001E-3</v>
          </cell>
          <cell r="T285">
            <v>3.8E-3</v>
          </cell>
          <cell r="U285">
            <v>1.8E-3</v>
          </cell>
          <cell r="V285">
            <v>1.77E-2</v>
          </cell>
          <cell r="W285" t="str">
            <v>INEXISTENTE</v>
          </cell>
          <cell r="X285">
            <v>3.4000000000000002E-3</v>
          </cell>
          <cell r="Y285" t="str">
            <v>INEXISTENTE</v>
          </cell>
          <cell r="Z285" t="str">
            <v>INEXISTENTE</v>
          </cell>
          <cell r="AA285" t="str">
            <v>INEXISTENTE</v>
          </cell>
          <cell r="AB285" t="str">
            <v>INEXISTENTE</v>
          </cell>
        </row>
        <row r="286">
          <cell r="A286">
            <v>37865</v>
          </cell>
          <cell r="B286" t="str">
            <v>INEXISTENTE</v>
          </cell>
          <cell r="C286" t="str">
            <v>INEXISTENTE</v>
          </cell>
          <cell r="D286" t="str">
            <v>INEXISTENTE</v>
          </cell>
          <cell r="E286" t="str">
            <v>INEXISTENTE</v>
          </cell>
          <cell r="F286">
            <v>8.2000000000000007E-3</v>
          </cell>
          <cell r="G286">
            <v>1.0500000000000001E-2</v>
          </cell>
          <cell r="H286" t="str">
            <v>INEXISTENTE</v>
          </cell>
          <cell r="I286" t="str">
            <v>INEXISTENTE</v>
          </cell>
          <cell r="J286" t="str">
            <v>INEXISTENTE</v>
          </cell>
          <cell r="K286" t="str">
            <v>INEXISTENTE</v>
          </cell>
          <cell r="L286">
            <v>1.18E-2</v>
          </cell>
          <cell r="M286">
            <v>3.3639999999999998E-3</v>
          </cell>
          <cell r="N286">
            <v>5.7000000000000002E-3</v>
          </cell>
          <cell r="O286" t="str">
            <v>INEXISTENTE</v>
          </cell>
          <cell r="P286">
            <v>8.3999999999999995E-3</v>
          </cell>
          <cell r="Q286">
            <v>8.3809999999999996E-3</v>
          </cell>
          <cell r="R286">
            <v>3.3639999999999998E-3</v>
          </cell>
          <cell r="S286">
            <v>9.3500000000000007E-3</v>
          </cell>
          <cell r="T286">
            <v>1.18E-2</v>
          </cell>
          <cell r="U286">
            <v>8.2000000000000007E-3</v>
          </cell>
          <cell r="V286">
            <v>1.6799999999999999E-2</v>
          </cell>
          <cell r="W286" t="str">
            <v>INEXISTENTE</v>
          </cell>
          <cell r="X286">
            <v>7.8000000000000005E-3</v>
          </cell>
          <cell r="Y286" t="str">
            <v>INEXISTENTE</v>
          </cell>
          <cell r="Z286" t="str">
            <v>INEXISTENTE</v>
          </cell>
          <cell r="AA286" t="str">
            <v>INEXISTENTE</v>
          </cell>
          <cell r="AB286" t="str">
            <v>INEXISTENTE</v>
          </cell>
        </row>
        <row r="287">
          <cell r="A287">
            <v>37895</v>
          </cell>
          <cell r="B287" t="str">
            <v>INEXISTENTE</v>
          </cell>
          <cell r="C287" t="str">
            <v>INEXISTENTE</v>
          </cell>
          <cell r="D287" t="str">
            <v>INEXISTENTE</v>
          </cell>
          <cell r="E287" t="str">
            <v>INEXISTENTE</v>
          </cell>
          <cell r="F287">
            <v>3.8999999999999998E-3</v>
          </cell>
          <cell r="G287">
            <v>4.4000000000000003E-3</v>
          </cell>
          <cell r="H287" t="str">
            <v>INEXISTENTE</v>
          </cell>
          <cell r="I287" t="str">
            <v>INEXISTENTE</v>
          </cell>
          <cell r="J287" t="str">
            <v>INEXISTENTE</v>
          </cell>
          <cell r="K287" t="str">
            <v>INEXISTENTE</v>
          </cell>
          <cell r="L287">
            <v>3.8E-3</v>
          </cell>
          <cell r="M287">
            <v>3.2130000000000001E-3</v>
          </cell>
          <cell r="N287">
            <v>6.6E-3</v>
          </cell>
          <cell r="O287" t="str">
            <v>INEXISTENTE</v>
          </cell>
          <cell r="P287">
            <v>6.3E-3</v>
          </cell>
          <cell r="Q287">
            <v>8.2290000000000002E-3</v>
          </cell>
          <cell r="R287">
            <v>3.2130000000000001E-3</v>
          </cell>
          <cell r="S287">
            <v>4.15E-3</v>
          </cell>
          <cell r="T287">
            <v>3.8E-3</v>
          </cell>
          <cell r="U287">
            <v>3.8999999999999998E-3</v>
          </cell>
          <cell r="V287">
            <v>1.6400000000000001E-2</v>
          </cell>
          <cell r="W287" t="str">
            <v>INEXISTENTE</v>
          </cell>
          <cell r="X287">
            <v>2.8999999999999998E-3</v>
          </cell>
          <cell r="Y287" t="str">
            <v>INEXISTENTE</v>
          </cell>
          <cell r="Z287" t="str">
            <v>INEXISTENTE</v>
          </cell>
          <cell r="AA287" t="str">
            <v>INEXISTENTE</v>
          </cell>
          <cell r="AB287" t="str">
            <v>INEXISTENTE</v>
          </cell>
        </row>
        <row r="288">
          <cell r="A288">
            <v>37926</v>
          </cell>
          <cell r="B288" t="str">
            <v>INEXISTENTE</v>
          </cell>
          <cell r="C288" t="str">
            <v>INEXISTENTE</v>
          </cell>
          <cell r="D288" t="str">
            <v>INEXISTENTE</v>
          </cell>
          <cell r="E288" t="str">
            <v>INEXISTENTE</v>
          </cell>
          <cell r="F288">
            <v>3.7000000000000002E-3</v>
          </cell>
          <cell r="G288">
            <v>4.7999999999999996E-3</v>
          </cell>
          <cell r="H288" t="str">
            <v>INEXISTENTE</v>
          </cell>
          <cell r="I288" t="str">
            <v>INEXISTENTE</v>
          </cell>
          <cell r="J288" t="str">
            <v>INEXISTENTE</v>
          </cell>
          <cell r="K288" t="str">
            <v>INEXISTENTE</v>
          </cell>
          <cell r="L288">
            <v>4.8999999999999998E-3</v>
          </cell>
          <cell r="M288">
            <v>1.776E-3</v>
          </cell>
          <cell r="N288">
            <v>1.6999999999999999E-3</v>
          </cell>
          <cell r="O288" t="str">
            <v>INEXISTENTE</v>
          </cell>
          <cell r="P288">
            <v>2.7000000000000001E-3</v>
          </cell>
          <cell r="Q288">
            <v>6.7850000000000002E-3</v>
          </cell>
          <cell r="R288">
            <v>1.776E-3</v>
          </cell>
          <cell r="S288">
            <v>4.2500000000000003E-3</v>
          </cell>
          <cell r="T288">
            <v>4.8999999999999998E-3</v>
          </cell>
          <cell r="U288">
            <v>3.7000000000000002E-3</v>
          </cell>
          <cell r="V288">
            <v>1.34E-2</v>
          </cell>
          <cell r="W288" t="str">
            <v>INEXISTENTE</v>
          </cell>
          <cell r="X288">
            <v>3.4000000000000002E-3</v>
          </cell>
          <cell r="Y288" t="str">
            <v>INEXISTENTE</v>
          </cell>
          <cell r="Z288" t="str">
            <v>INEXISTENTE</v>
          </cell>
          <cell r="AA288" t="str">
            <v>INEXISTENTE</v>
          </cell>
          <cell r="AB288" t="str">
            <v>INEXISTENTE</v>
          </cell>
        </row>
        <row r="289">
          <cell r="A289">
            <v>37956</v>
          </cell>
          <cell r="B289" t="str">
            <v>INEXISTENTE</v>
          </cell>
          <cell r="C289" t="str">
            <v>INEXISTENTE</v>
          </cell>
          <cell r="D289" t="str">
            <v>INEXISTENTE</v>
          </cell>
          <cell r="E289" t="str">
            <v>INEXISTENTE</v>
          </cell>
          <cell r="F289">
            <v>5.4000000000000003E-3</v>
          </cell>
          <cell r="G289">
            <v>6.0000000000000001E-3</v>
          </cell>
          <cell r="H289" t="str">
            <v>INEXISTENTE</v>
          </cell>
          <cell r="I289" t="str">
            <v>INEXISTENTE</v>
          </cell>
          <cell r="J289" t="str">
            <v>INEXISTENTE</v>
          </cell>
          <cell r="K289" t="str">
            <v>INEXISTENTE</v>
          </cell>
          <cell r="L289">
            <v>6.1000000000000004E-3</v>
          </cell>
          <cell r="M289">
            <v>1.8990000000000001E-3</v>
          </cell>
          <cell r="N289">
            <v>4.5999999999999999E-3</v>
          </cell>
          <cell r="O289" t="str">
            <v>INEXISTENTE</v>
          </cell>
          <cell r="P289">
            <v>4.1999999999999997E-3</v>
          </cell>
          <cell r="Q289">
            <v>6.9080000000000001E-3</v>
          </cell>
          <cell r="R289">
            <v>1.8990000000000001E-3</v>
          </cell>
          <cell r="S289">
            <v>5.7000000000000002E-3</v>
          </cell>
          <cell r="T289">
            <v>6.1000000000000004E-3</v>
          </cell>
          <cell r="U289">
            <v>5.4000000000000003E-3</v>
          </cell>
          <cell r="V289">
            <v>1.37E-2</v>
          </cell>
          <cell r="W289" t="str">
            <v>INEXISTENTE</v>
          </cell>
          <cell r="X289">
            <v>5.1999999999999998E-3</v>
          </cell>
          <cell r="Y289" t="str">
            <v>INEXISTENTE</v>
          </cell>
          <cell r="Z289" t="str">
            <v>INEXISTENTE</v>
          </cell>
          <cell r="AA289" t="str">
            <v>INEXISTENTE</v>
          </cell>
          <cell r="AB289" t="str">
            <v>INEXISTENTE</v>
          </cell>
        </row>
        <row r="290">
          <cell r="A290">
            <v>37987</v>
          </cell>
          <cell r="B290" t="str">
            <v>INEXISTENTE</v>
          </cell>
          <cell r="C290" t="str">
            <v>INEXISTENTE</v>
          </cell>
          <cell r="D290" t="str">
            <v>INEXISTENTE</v>
          </cell>
          <cell r="E290" t="str">
            <v>INEXISTENTE</v>
          </cell>
          <cell r="F290">
            <v>8.3000000000000001E-3</v>
          </cell>
          <cell r="G290">
            <v>8.0000000000000002E-3</v>
          </cell>
          <cell r="H290" t="str">
            <v>INEXISTENTE</v>
          </cell>
          <cell r="I290" t="str">
            <v>INEXISTENTE</v>
          </cell>
          <cell r="J290" t="str">
            <v>INEXISTENTE</v>
          </cell>
          <cell r="K290" t="str">
            <v>INEXISTENTE</v>
          </cell>
          <cell r="L290">
            <v>8.8000000000000005E-3</v>
          </cell>
          <cell r="M290">
            <v>1.2800000000000001E-3</v>
          </cell>
          <cell r="N290">
            <v>6.7999999999999996E-3</v>
          </cell>
          <cell r="O290" t="str">
            <v>INEXISTENTE</v>
          </cell>
          <cell r="P290">
            <v>6.4999999999999997E-3</v>
          </cell>
          <cell r="Q290">
            <v>6.2859999999999999E-3</v>
          </cell>
          <cell r="R290">
            <v>1.2800000000000001E-3</v>
          </cell>
          <cell r="S290">
            <v>8.150000000000001E-3</v>
          </cell>
          <cell r="T290">
            <v>8.8000000000000005E-3</v>
          </cell>
          <cell r="U290">
            <v>8.3000000000000001E-3</v>
          </cell>
          <cell r="V290">
            <v>1.2699999999999999E-2</v>
          </cell>
          <cell r="W290" t="str">
            <v>INEXISTENTE</v>
          </cell>
          <cell r="X290">
            <v>7.6E-3</v>
          </cell>
          <cell r="Y290" t="str">
            <v>INEXISTENTE</v>
          </cell>
          <cell r="Z290" t="str">
            <v>INEXISTENTE</v>
          </cell>
          <cell r="AA290" t="str">
            <v>INEXISTENTE</v>
          </cell>
          <cell r="AB290" t="str">
            <v>INEXISTENTE</v>
          </cell>
        </row>
        <row r="291">
          <cell r="A291">
            <v>38018</v>
          </cell>
          <cell r="B291" t="str">
            <v>INEXISTENTE</v>
          </cell>
          <cell r="C291" t="str">
            <v>INEXISTENTE</v>
          </cell>
          <cell r="D291" t="str">
            <v>INEXISTENTE</v>
          </cell>
          <cell r="E291" t="str">
            <v>INEXISTENTE</v>
          </cell>
          <cell r="F291">
            <v>3.8999999999999998E-3</v>
          </cell>
          <cell r="G291">
            <v>1.0800000000000001E-2</v>
          </cell>
          <cell r="H291" t="str">
            <v>INEXISTENTE</v>
          </cell>
          <cell r="I291" t="str">
            <v>INEXISTENTE</v>
          </cell>
          <cell r="J291" t="str">
            <v>INEXISTENTE</v>
          </cell>
          <cell r="K291" t="str">
            <v>INEXISTENTE</v>
          </cell>
          <cell r="L291">
            <v>6.8999999999999999E-3</v>
          </cell>
          <cell r="M291">
            <v>4.5800000000000002E-4</v>
          </cell>
          <cell r="N291">
            <v>8.9999999999999993E-3</v>
          </cell>
          <cell r="O291" t="str">
            <v>INEXISTENTE</v>
          </cell>
          <cell r="P291">
            <v>1.9E-3</v>
          </cell>
          <cell r="Q291">
            <v>5.4599999999999996E-3</v>
          </cell>
          <cell r="R291">
            <v>4.5800000000000002E-4</v>
          </cell>
          <cell r="S291">
            <v>7.3500000000000006E-3</v>
          </cell>
          <cell r="T291">
            <v>6.8999999999999999E-3</v>
          </cell>
          <cell r="U291">
            <v>3.8999999999999998E-3</v>
          </cell>
          <cell r="V291">
            <v>1.0800000000000001E-2</v>
          </cell>
          <cell r="W291" t="str">
            <v>INEXISTENTE</v>
          </cell>
          <cell r="X291">
            <v>6.0999999999999995E-3</v>
          </cell>
          <cell r="Y291" t="str">
            <v>INEXISTENTE</v>
          </cell>
          <cell r="Z291" t="str">
            <v>INEXISTENTE</v>
          </cell>
          <cell r="AA291" t="str">
            <v>INEXISTENTE</v>
          </cell>
          <cell r="AB291" t="str">
            <v>INEXISTENTE</v>
          </cell>
        </row>
        <row r="292">
          <cell r="A292">
            <v>38047</v>
          </cell>
          <cell r="B292" t="str">
            <v>INEXISTENTE</v>
          </cell>
          <cell r="C292" t="str">
            <v>INEXISTENTE</v>
          </cell>
          <cell r="D292" t="str">
            <v>INEXISTENTE</v>
          </cell>
          <cell r="E292" t="str">
            <v>INEXISTENTE</v>
          </cell>
          <cell r="F292">
            <v>5.7000000000000002E-3</v>
          </cell>
          <cell r="G292">
            <v>9.2999999999999992E-3</v>
          </cell>
          <cell r="H292" t="str">
            <v>INEXISTENTE</v>
          </cell>
          <cell r="I292" t="str">
            <v>INEXISTENTE</v>
          </cell>
          <cell r="J292" t="str">
            <v>INEXISTENTE</v>
          </cell>
          <cell r="K292" t="str">
            <v>INEXISTENTE</v>
          </cell>
          <cell r="L292">
            <v>1.1299999999999999E-2</v>
          </cell>
          <cell r="M292">
            <v>1.7780000000000001E-3</v>
          </cell>
          <cell r="N292">
            <v>4.0000000000000001E-3</v>
          </cell>
          <cell r="O292" t="str">
            <v>INEXISTENTE</v>
          </cell>
          <cell r="P292">
            <v>1.1999999999999999E-3</v>
          </cell>
          <cell r="Q292">
            <v>6.7869999999999996E-3</v>
          </cell>
          <cell r="R292">
            <v>1.7780000000000001E-3</v>
          </cell>
          <cell r="S292">
            <v>7.4999999999999997E-3</v>
          </cell>
          <cell r="T292">
            <v>1.1299999999999999E-2</v>
          </cell>
          <cell r="U292">
            <v>5.7000000000000002E-3</v>
          </cell>
          <cell r="V292">
            <v>1.38E-2</v>
          </cell>
          <cell r="W292" t="str">
            <v>INEXISTENTE</v>
          </cell>
          <cell r="X292">
            <v>4.6999999999999993E-3</v>
          </cell>
          <cell r="Y292" t="str">
            <v>INEXISTENTE</v>
          </cell>
          <cell r="Z292" t="str">
            <v>INEXISTENTE</v>
          </cell>
          <cell r="AA292" t="str">
            <v>INEXISTENTE</v>
          </cell>
          <cell r="AB292" t="str">
            <v>INEXISTENTE</v>
          </cell>
        </row>
        <row r="293">
          <cell r="A293">
            <v>38078</v>
          </cell>
          <cell r="B293" t="str">
            <v>INEXISTENTE</v>
          </cell>
          <cell r="C293" t="str">
            <v>INEXISTENTE</v>
          </cell>
          <cell r="D293" t="str">
            <v>INEXISTENTE</v>
          </cell>
          <cell r="E293" t="str">
            <v>INEXISTENTE</v>
          </cell>
          <cell r="F293">
            <v>4.1000000000000003E-3</v>
          </cell>
          <cell r="G293">
            <v>1.15E-2</v>
          </cell>
          <cell r="H293" t="str">
            <v>INEXISTENTE</v>
          </cell>
          <cell r="I293" t="str">
            <v>INEXISTENTE</v>
          </cell>
          <cell r="J293" t="str">
            <v>INEXISTENTE</v>
          </cell>
          <cell r="K293" t="str">
            <v>INEXISTENTE</v>
          </cell>
          <cell r="L293">
            <v>1.21E-2</v>
          </cell>
          <cell r="M293">
            <v>8.7399999999999999E-4</v>
          </cell>
          <cell r="N293">
            <v>2.0999999999999999E-3</v>
          </cell>
          <cell r="O293" t="str">
            <v>INEXISTENTE</v>
          </cell>
          <cell r="P293">
            <v>2.8999999999999998E-3</v>
          </cell>
          <cell r="Q293">
            <v>5.8780000000000004E-3</v>
          </cell>
          <cell r="R293">
            <v>8.7399999999999999E-4</v>
          </cell>
          <cell r="S293">
            <v>7.7999999999999996E-3</v>
          </cell>
          <cell r="T293">
            <v>1.21E-2</v>
          </cell>
          <cell r="U293">
            <v>3.7000000000000366E-3</v>
          </cell>
          <cell r="V293">
            <v>1.18E-2</v>
          </cell>
          <cell r="W293" t="str">
            <v>INEXISTENTE</v>
          </cell>
          <cell r="X293">
            <v>3.7000000000000002E-3</v>
          </cell>
          <cell r="Y293" t="str">
            <v>INEXISTENTE</v>
          </cell>
          <cell r="Z293" t="str">
            <v>INEXISTENTE</v>
          </cell>
          <cell r="AA293" t="str">
            <v>INEXISTENTE</v>
          </cell>
          <cell r="AB293" t="str">
            <v>INEXISTENTE</v>
          </cell>
        </row>
        <row r="294">
          <cell r="A294">
            <v>38108</v>
          </cell>
          <cell r="B294" t="str">
            <v>INEXISTENTE</v>
          </cell>
          <cell r="C294" t="str">
            <v>INEXISTENTE</v>
          </cell>
          <cell r="D294" t="str">
            <v>INEXISTENTE</v>
          </cell>
          <cell r="E294" t="str">
            <v>INEXISTENTE</v>
          </cell>
          <cell r="F294">
            <v>4.0000000000000001E-3</v>
          </cell>
          <cell r="G294">
            <v>1.46E-2</v>
          </cell>
          <cell r="H294" t="str">
            <v>INEXISTENTE</v>
          </cell>
          <cell r="I294" t="str">
            <v>INEXISTENTE</v>
          </cell>
          <cell r="J294" t="str">
            <v>INEXISTENTE</v>
          </cell>
          <cell r="K294" t="str">
            <v>INEXISTENTE</v>
          </cell>
          <cell r="L294">
            <v>1.3100000000000001E-2</v>
          </cell>
          <cell r="M294">
            <v>1.5460000000000001E-3</v>
          </cell>
          <cell r="N294">
            <v>5.4000000000000003E-3</v>
          </cell>
          <cell r="O294" t="str">
            <v>INEXISTENTE</v>
          </cell>
          <cell r="P294">
            <v>5.7000000000000002E-3</v>
          </cell>
          <cell r="Q294">
            <v>6.5539999999999999E-3</v>
          </cell>
          <cell r="R294">
            <v>1.5460000000000001E-3</v>
          </cell>
          <cell r="S294">
            <v>9.2999999999999992E-3</v>
          </cell>
          <cell r="T294">
            <v>1.3100000000000001E-2</v>
          </cell>
          <cell r="U294">
            <v>4.0000000000000001E-3</v>
          </cell>
          <cell r="V294">
            <v>1.23E-2</v>
          </cell>
          <cell r="W294" t="str">
            <v>INEXISTENTE</v>
          </cell>
          <cell r="X294">
            <v>5.1000000000000004E-3</v>
          </cell>
          <cell r="Y294" t="str">
            <v>INEXISTENTE</v>
          </cell>
          <cell r="Z294" t="str">
            <v>INEXISTENTE</v>
          </cell>
          <cell r="AA294" t="str">
            <v>INEXISTENTE</v>
          </cell>
          <cell r="AB294" t="str">
            <v>INEXISTENTE</v>
          </cell>
        </row>
        <row r="295">
          <cell r="A295">
            <v>38139</v>
          </cell>
          <cell r="B295" t="str">
            <v>INEXISTENTE</v>
          </cell>
          <cell r="C295" t="str">
            <v>INEXISTENTE</v>
          </cell>
          <cell r="D295" t="str">
            <v>INEXISTENTE</v>
          </cell>
          <cell r="E295" t="str">
            <v>INEXISTENTE</v>
          </cell>
          <cell r="F295">
            <v>5.0000000000000001E-3</v>
          </cell>
          <cell r="G295">
            <v>1.29E-2</v>
          </cell>
          <cell r="H295" t="str">
            <v>INEXISTENTE</v>
          </cell>
          <cell r="I295" t="str">
            <v>INEXISTENTE</v>
          </cell>
          <cell r="J295" t="str">
            <v>INEXISTENTE</v>
          </cell>
          <cell r="K295" t="str">
            <v>INEXISTENTE</v>
          </cell>
          <cell r="L295">
            <v>1.38E-2</v>
          </cell>
          <cell r="M295">
            <v>1.761E-3</v>
          </cell>
          <cell r="N295">
            <v>5.5999999999999999E-3</v>
          </cell>
          <cell r="O295" t="str">
            <v>INEXISTENTE</v>
          </cell>
          <cell r="P295">
            <v>9.1999999999999998E-3</v>
          </cell>
          <cell r="Q295">
            <v>6.77E-3</v>
          </cell>
          <cell r="R295">
            <v>1.761E-3</v>
          </cell>
          <cell r="S295">
            <v>8.9499999999999996E-3</v>
          </cell>
          <cell r="T295">
            <v>1.38E-2</v>
          </cell>
          <cell r="U295">
            <v>5.0000000000000001E-3</v>
          </cell>
          <cell r="V295">
            <v>1.23E-2</v>
          </cell>
          <cell r="W295" t="str">
            <v>INEXISTENTE</v>
          </cell>
          <cell r="X295">
            <v>7.0999999999999995E-3</v>
          </cell>
          <cell r="Y295" t="str">
            <v>INEXISTENTE</v>
          </cell>
          <cell r="Z295" t="str">
            <v>INEXISTENTE</v>
          </cell>
          <cell r="AA295" t="str">
            <v>INEXISTENTE</v>
          </cell>
          <cell r="AB295" t="str">
            <v>INEXISTENTE</v>
          </cell>
        </row>
        <row r="296">
          <cell r="A296">
            <v>38169</v>
          </cell>
          <cell r="B296" t="str">
            <v>INEXISTENTE</v>
          </cell>
          <cell r="C296" t="str">
            <v>INEXISTENTE</v>
          </cell>
          <cell r="D296" t="str">
            <v>INEXISTENTE</v>
          </cell>
          <cell r="E296" t="str">
            <v>INEXISTENTE</v>
          </cell>
          <cell r="F296">
            <v>7.3000000000000001E-3</v>
          </cell>
          <cell r="G296">
            <v>1.14E-2</v>
          </cell>
          <cell r="H296" t="str">
            <v>INEXISTENTE</v>
          </cell>
          <cell r="I296" t="str">
            <v>INEXISTENTE</v>
          </cell>
          <cell r="J296" t="str">
            <v>INEXISTENTE</v>
          </cell>
          <cell r="K296" t="str">
            <v>INEXISTENTE</v>
          </cell>
          <cell r="L296">
            <v>1.3100000000000001E-2</v>
          </cell>
          <cell r="M296">
            <v>1.952E-3</v>
          </cell>
          <cell r="N296">
            <v>9.2999999999999992E-3</v>
          </cell>
          <cell r="O296" t="str">
            <v>INEXISTENTE</v>
          </cell>
          <cell r="P296">
            <v>5.8999999999999999E-3</v>
          </cell>
          <cell r="Q296">
            <v>6.9620000000000003E-3</v>
          </cell>
          <cell r="R296">
            <v>1.952E-3</v>
          </cell>
          <cell r="S296">
            <v>9.3500000000000007E-3</v>
          </cell>
          <cell r="T296">
            <v>1.3100000000000001E-2</v>
          </cell>
          <cell r="U296">
            <v>7.3000000000000001E-3</v>
          </cell>
          <cell r="V296">
            <v>1.29E-2</v>
          </cell>
          <cell r="W296" t="str">
            <v>INEXISTENTE</v>
          </cell>
          <cell r="X296">
            <v>9.1000000000000004E-3</v>
          </cell>
          <cell r="Y296" t="str">
            <v>INEXISTENTE</v>
          </cell>
          <cell r="Z296" t="str">
            <v>INEXISTENTE</v>
          </cell>
          <cell r="AA296" t="str">
            <v>INEXISTENTE</v>
          </cell>
          <cell r="AB296" t="str">
            <v>INEXISTENTE</v>
          </cell>
        </row>
        <row r="297">
          <cell r="A297">
            <v>38200</v>
          </cell>
          <cell r="B297" t="str">
            <v>INEXISTENTE</v>
          </cell>
          <cell r="C297" t="str">
            <v>INEXISTENTE</v>
          </cell>
          <cell r="D297" t="str">
            <v>INEXISTENTE</v>
          </cell>
          <cell r="E297" t="str">
            <v>INEXISTENTE</v>
          </cell>
          <cell r="F297">
            <v>5.0000000000000001E-3</v>
          </cell>
          <cell r="G297">
            <v>1.3100000000000001E-2</v>
          </cell>
          <cell r="H297" t="str">
            <v>INEXISTENTE</v>
          </cell>
          <cell r="I297" t="str">
            <v>INEXISTENTE</v>
          </cell>
          <cell r="J297" t="str">
            <v>INEXISTENTE</v>
          </cell>
          <cell r="K297" t="str">
            <v>INEXISTENTE</v>
          </cell>
          <cell r="L297">
            <v>1.2200000000000001E-2</v>
          </cell>
          <cell r="M297">
            <v>2.0049999999999998E-3</v>
          </cell>
          <cell r="N297">
            <v>7.9000000000000008E-3</v>
          </cell>
          <cell r="O297" t="str">
            <v>INEXISTENTE</v>
          </cell>
          <cell r="P297">
            <v>9.9000000000000008E-3</v>
          </cell>
          <cell r="Q297">
            <v>7.0150000000000004E-3</v>
          </cell>
          <cell r="R297">
            <v>2.0049999999999998E-3</v>
          </cell>
          <cell r="S297">
            <v>9.0500000000000008E-3</v>
          </cell>
          <cell r="T297">
            <v>1.2200000000000001E-2</v>
          </cell>
          <cell r="U297">
            <v>5.0000000000000001E-3</v>
          </cell>
          <cell r="V297">
            <v>1.29E-2</v>
          </cell>
          <cell r="W297" t="str">
            <v>INEXISTENTE</v>
          </cell>
          <cell r="X297">
            <v>6.8999999999999999E-3</v>
          </cell>
          <cell r="Y297" t="str">
            <v>INEXISTENTE</v>
          </cell>
          <cell r="Z297" t="str">
            <v>INEXISTENTE</v>
          </cell>
          <cell r="AA297" t="str">
            <v>INEXISTENTE</v>
          </cell>
          <cell r="AB297" t="str">
            <v>INEXISTENTE</v>
          </cell>
        </row>
        <row r="298">
          <cell r="A298">
            <v>38231</v>
          </cell>
          <cell r="B298" t="str">
            <v>INEXISTENTE</v>
          </cell>
          <cell r="C298" t="str">
            <v>INEXISTENTE</v>
          </cell>
          <cell r="D298" t="str">
            <v>INEXISTENTE</v>
          </cell>
          <cell r="E298" t="str">
            <v>INEXISTENTE</v>
          </cell>
          <cell r="F298">
            <v>1.6999999999999999E-3</v>
          </cell>
          <cell r="G298">
            <v>4.7999999999999996E-3</v>
          </cell>
          <cell r="H298" t="str">
            <v>INEXISTENTE</v>
          </cell>
          <cell r="I298" t="str">
            <v>INEXISTENTE</v>
          </cell>
          <cell r="J298" t="str">
            <v>INEXISTENTE</v>
          </cell>
          <cell r="K298" t="str">
            <v>INEXISTENTE</v>
          </cell>
          <cell r="L298">
            <v>6.8999999999999999E-3</v>
          </cell>
          <cell r="M298">
            <v>1.7279999999999999E-3</v>
          </cell>
          <cell r="N298">
            <v>4.8999999999999998E-3</v>
          </cell>
          <cell r="O298" t="str">
            <v>INEXISTENTE</v>
          </cell>
          <cell r="P298">
            <v>2.0999999999999999E-3</v>
          </cell>
          <cell r="Q298">
            <v>6.7369999999999999E-3</v>
          </cell>
          <cell r="R298">
            <v>1.7279999999999999E-3</v>
          </cell>
          <cell r="S298">
            <v>3.2499999999999999E-3</v>
          </cell>
          <cell r="T298">
            <v>6.8999999999999999E-3</v>
          </cell>
          <cell r="U298">
            <v>1.6999999999999999E-3</v>
          </cell>
          <cell r="V298">
            <v>1.2500000000000001E-2</v>
          </cell>
          <cell r="W298" t="str">
            <v>INEXISTENTE</v>
          </cell>
          <cell r="X298">
            <v>3.3E-3</v>
          </cell>
          <cell r="Y298" t="str">
            <v>INEXISTENTE</v>
          </cell>
          <cell r="Z298" t="str">
            <v>INEXISTENTE</v>
          </cell>
          <cell r="AA298" t="str">
            <v>INEXISTENTE</v>
          </cell>
          <cell r="AB298" t="str">
            <v>INEXISTENTE</v>
          </cell>
        </row>
        <row r="299">
          <cell r="A299">
            <v>38261</v>
          </cell>
          <cell r="B299" t="str">
            <v>INEXISTENTE</v>
          </cell>
          <cell r="C299" t="str">
            <v>INEXISTENTE</v>
          </cell>
          <cell r="D299" t="str">
            <v>INEXISTENTE</v>
          </cell>
          <cell r="E299" t="str">
            <v>INEXISTENTE</v>
          </cell>
          <cell r="F299">
            <v>1.6999999999999999E-3</v>
          </cell>
          <cell r="G299">
            <v>5.3E-3</v>
          </cell>
          <cell r="H299" t="str">
            <v>INEXISTENTE</v>
          </cell>
          <cell r="I299" t="str">
            <v>INEXISTENTE</v>
          </cell>
          <cell r="J299" t="str">
            <v>INEXISTENTE</v>
          </cell>
          <cell r="K299" t="str">
            <v>INEXISTENTE</v>
          </cell>
          <cell r="L299">
            <v>3.8999999999999998E-3</v>
          </cell>
          <cell r="M299">
            <v>1.108E-3</v>
          </cell>
          <cell r="N299">
            <v>3.2000000000000002E-3</v>
          </cell>
          <cell r="O299" t="str">
            <v>INEXISTENTE</v>
          </cell>
          <cell r="P299">
            <v>6.1999999999999998E-3</v>
          </cell>
          <cell r="Q299">
            <v>6.1139999999999996E-3</v>
          </cell>
          <cell r="R299">
            <v>1.108E-3</v>
          </cell>
          <cell r="S299">
            <v>3.5000000000000001E-3</v>
          </cell>
          <cell r="T299">
            <v>3.8999999999999998E-3</v>
          </cell>
          <cell r="U299">
            <v>1.6999999999999999E-3</v>
          </cell>
          <cell r="V299">
            <v>1.21E-2</v>
          </cell>
          <cell r="W299" t="str">
            <v>INEXISTENTE</v>
          </cell>
          <cell r="X299">
            <v>4.4000000000000003E-3</v>
          </cell>
          <cell r="Y299" t="str">
            <v>INEXISTENTE</v>
          </cell>
          <cell r="Z299" t="str">
            <v>INEXISTENTE</v>
          </cell>
          <cell r="AA299" t="str">
            <v>INEXISTENTE</v>
          </cell>
          <cell r="AB299" t="str">
            <v>INEXISTENTE</v>
          </cell>
        </row>
        <row r="300">
          <cell r="A300">
            <v>38292</v>
          </cell>
          <cell r="B300" t="str">
            <v>INEXISTENTE</v>
          </cell>
          <cell r="C300" t="str">
            <v>INEXISTENTE</v>
          </cell>
          <cell r="D300" t="str">
            <v>INEXISTENTE</v>
          </cell>
          <cell r="E300" t="str">
            <v>INEXISTENTE</v>
          </cell>
          <cell r="F300">
            <v>4.4000000000000003E-3</v>
          </cell>
          <cell r="G300">
            <v>8.2000000000000007E-3</v>
          </cell>
          <cell r="H300" t="str">
            <v>INEXISTENTE</v>
          </cell>
          <cell r="I300" t="str">
            <v>INEXISTENTE</v>
          </cell>
          <cell r="J300" t="str">
            <v>INEXISTENTE</v>
          </cell>
          <cell r="K300" t="str">
            <v>INEXISTENTE</v>
          </cell>
          <cell r="L300">
            <v>8.2000000000000007E-3</v>
          </cell>
          <cell r="M300">
            <v>1.1460000000000001E-3</v>
          </cell>
          <cell r="N300">
            <v>6.3E-3</v>
          </cell>
          <cell r="O300" t="str">
            <v>INEXISTENTE</v>
          </cell>
          <cell r="P300">
            <v>5.5999999999999999E-3</v>
          </cell>
          <cell r="Q300">
            <v>6.1520000000000004E-3</v>
          </cell>
          <cell r="R300">
            <v>1.1460000000000001E-3</v>
          </cell>
          <cell r="S300">
            <v>6.3E-3</v>
          </cell>
          <cell r="T300">
            <v>8.2000000000000007E-3</v>
          </cell>
          <cell r="U300">
            <v>4.4000000000000003E-3</v>
          </cell>
          <cell r="V300">
            <v>1.2500000000000001E-2</v>
          </cell>
          <cell r="W300" t="str">
            <v>INEXISTENTE</v>
          </cell>
          <cell r="X300">
            <v>6.8999999999999999E-3</v>
          </cell>
          <cell r="Y300" t="str">
            <v>INEXISTENTE</v>
          </cell>
          <cell r="Z300" t="str">
            <v>INEXISTENTE</v>
          </cell>
          <cell r="AA300" t="str">
            <v>INEXISTENTE</v>
          </cell>
          <cell r="AB300" t="str">
            <v>INEXISTENTE</v>
          </cell>
        </row>
        <row r="301">
          <cell r="A301">
            <v>38322</v>
          </cell>
          <cell r="B301" t="str">
            <v>INEXISTENTE</v>
          </cell>
          <cell r="C301" t="str">
            <v>INEXISTENTE</v>
          </cell>
          <cell r="D301" t="str">
            <v>INEXISTENTE</v>
          </cell>
          <cell r="E301" t="str">
            <v>INEXISTENTE</v>
          </cell>
          <cell r="F301">
            <v>8.6E-3</v>
          </cell>
          <cell r="G301">
            <v>5.1999999999999998E-3</v>
          </cell>
          <cell r="H301" t="str">
            <v>INEXISTENTE</v>
          </cell>
          <cell r="I301" t="str">
            <v>INEXISTENTE</v>
          </cell>
          <cell r="J301" t="str">
            <v>INEXISTENTE</v>
          </cell>
          <cell r="K301" t="str">
            <v>INEXISTENTE</v>
          </cell>
          <cell r="L301">
            <v>7.4000000000000003E-3</v>
          </cell>
          <cell r="M301">
            <v>2.3999999999999998E-3</v>
          </cell>
          <cell r="N301">
            <v>8.3999999999999995E-3</v>
          </cell>
          <cell r="O301" t="str">
            <v>INEXISTENTE</v>
          </cell>
          <cell r="P301">
            <v>6.7000000000000002E-3</v>
          </cell>
          <cell r="Q301">
            <v>7.4120000000000002E-3</v>
          </cell>
          <cell r="R301">
            <v>2.3999999999999998E-3</v>
          </cell>
          <cell r="S301">
            <v>6.8999999999999999E-3</v>
          </cell>
          <cell r="T301">
            <v>7.4000000000000003E-3</v>
          </cell>
          <cell r="U301">
            <v>8.6E-3</v>
          </cell>
          <cell r="V301">
            <v>1.4800000000000001E-2</v>
          </cell>
          <cell r="W301" t="str">
            <v>INEXISTENTE</v>
          </cell>
          <cell r="X301">
            <v>8.6E-3</v>
          </cell>
          <cell r="Y301" t="str">
            <v>INEXISTENTE</v>
          </cell>
          <cell r="Z301" t="str">
            <v>INEXISTENTE</v>
          </cell>
          <cell r="AA301" t="str">
            <v>INEXISTENTE</v>
          </cell>
          <cell r="AB301" t="str">
            <v>INEXISTENTE</v>
          </cell>
        </row>
        <row r="302">
          <cell r="A302">
            <v>38353</v>
          </cell>
          <cell r="B302" t="str">
            <v>INEXISTENTE</v>
          </cell>
          <cell r="C302" t="str">
            <v>INEXISTENTE</v>
          </cell>
          <cell r="D302" t="str">
            <v>INEXISTENTE</v>
          </cell>
          <cell r="E302" t="str">
            <v>INEXISTENTE</v>
          </cell>
          <cell r="F302">
            <v>5.7000000000000002E-3</v>
          </cell>
          <cell r="G302">
            <v>3.3E-3</v>
          </cell>
          <cell r="H302" t="str">
            <v>INEXISTENTE</v>
          </cell>
          <cell r="I302" t="str">
            <v>INEXISTENTE</v>
          </cell>
          <cell r="J302" t="str">
            <v>INEXISTENTE</v>
          </cell>
          <cell r="K302" t="str">
            <v>INEXISTENTE</v>
          </cell>
          <cell r="L302">
            <v>3.8999999999999998E-3</v>
          </cell>
          <cell r="M302">
            <v>1.8799999999999999E-3</v>
          </cell>
          <cell r="N302">
            <v>6.7999999999999996E-3</v>
          </cell>
          <cell r="O302" t="str">
            <v>INEXISTENTE</v>
          </cell>
          <cell r="P302">
            <v>5.5999999999999999E-3</v>
          </cell>
          <cell r="Q302">
            <v>6.8890000000000002E-3</v>
          </cell>
          <cell r="R302">
            <v>1.8799999999999999E-3</v>
          </cell>
          <cell r="S302">
            <v>4.5000000000000005E-3</v>
          </cell>
          <cell r="T302">
            <v>3.8999999999999998E-3</v>
          </cell>
          <cell r="U302">
            <v>5.7000000000000002E-3</v>
          </cell>
          <cell r="V302">
            <v>1.38E-2</v>
          </cell>
          <cell r="W302" t="str">
            <v>INEXISTENTE</v>
          </cell>
          <cell r="X302">
            <v>5.7999999999999996E-3</v>
          </cell>
          <cell r="Y302" t="str">
            <v>INEXISTENTE</v>
          </cell>
          <cell r="Z302" t="str">
            <v>INEXISTENTE</v>
          </cell>
          <cell r="AA302" t="str">
            <v>INEXISTENTE</v>
          </cell>
          <cell r="AB302" t="str">
            <v>INEXISTENTE</v>
          </cell>
        </row>
        <row r="303">
          <cell r="A303">
            <v>38384</v>
          </cell>
          <cell r="B303" t="str">
            <v>INEXISTENTE</v>
          </cell>
          <cell r="C303" t="str">
            <v>INEXISTENTE</v>
          </cell>
          <cell r="D303" t="str">
            <v>INEXISTENTE</v>
          </cell>
          <cell r="E303" t="str">
            <v>INEXISTENTE</v>
          </cell>
          <cell r="F303">
            <v>4.4000000000000003E-3</v>
          </cell>
          <cell r="G303">
            <v>4.0000000000000001E-3</v>
          </cell>
          <cell r="H303" t="str">
            <v>INEXISTENTE</v>
          </cell>
          <cell r="I303" t="str">
            <v>INEXISTENTE</v>
          </cell>
          <cell r="J303" t="str">
            <v>INEXISTENTE</v>
          </cell>
          <cell r="K303" t="str">
            <v>INEXISTENTE</v>
          </cell>
          <cell r="L303">
            <v>3.0000000000000001E-3</v>
          </cell>
          <cell r="M303">
            <v>9.6199999999999996E-4</v>
          </cell>
          <cell r="N303">
            <v>7.4000000000000003E-3</v>
          </cell>
          <cell r="O303" t="str">
            <v>INEXISTENTE</v>
          </cell>
          <cell r="P303">
            <v>3.5999999999999999E-3</v>
          </cell>
          <cell r="Q303">
            <v>5.9670000000000001E-3</v>
          </cell>
          <cell r="R303">
            <v>9.6199999999999996E-4</v>
          </cell>
          <cell r="S303">
            <v>4.2000000000000006E-3</v>
          </cell>
          <cell r="T303">
            <v>3.0000000000000001E-3</v>
          </cell>
          <cell r="U303">
            <v>4.4000000000000003E-3</v>
          </cell>
          <cell r="V303">
            <v>1.2200000000000001E-2</v>
          </cell>
          <cell r="W303" t="str">
            <v>INEXISTENTE</v>
          </cell>
          <cell r="X303">
            <v>5.8999999999999999E-3</v>
          </cell>
          <cell r="Y303" t="str">
            <v>INEXISTENTE</v>
          </cell>
          <cell r="Z303" t="str">
            <v>INEXISTENTE</v>
          </cell>
          <cell r="AA303" t="str">
            <v>INEXISTENTE</v>
          </cell>
          <cell r="AB303" t="str">
            <v>INEXISTENTE</v>
          </cell>
        </row>
        <row r="304">
          <cell r="A304">
            <v>38412</v>
          </cell>
          <cell r="B304" t="str">
            <v>INEXISTENTE</v>
          </cell>
          <cell r="C304" t="str">
            <v>INEXISTENTE</v>
          </cell>
          <cell r="D304" t="str">
            <v>INEXISTENTE</v>
          </cell>
          <cell r="E304" t="str">
            <v>INEXISTENTE</v>
          </cell>
          <cell r="F304">
            <v>7.3000000000000001E-3</v>
          </cell>
          <cell r="G304">
            <v>9.9000000000000008E-3</v>
          </cell>
          <cell r="H304" t="str">
            <v>INEXISTENTE</v>
          </cell>
          <cell r="I304" t="str">
            <v>INEXISTENTE</v>
          </cell>
          <cell r="J304" t="str">
            <v>INEXISTENTE</v>
          </cell>
          <cell r="K304" t="str">
            <v>INEXISTENTE</v>
          </cell>
          <cell r="L304">
            <v>8.5000000000000006E-3</v>
          </cell>
          <cell r="M304">
            <v>2.6350000000000002E-3</v>
          </cell>
          <cell r="N304">
            <v>3.5000000000000001E-3</v>
          </cell>
          <cell r="O304" t="str">
            <v>INEXISTENTE</v>
          </cell>
          <cell r="P304">
            <v>7.9000000000000008E-3</v>
          </cell>
          <cell r="Q304">
            <v>7.6480000000000003E-3</v>
          </cell>
          <cell r="R304">
            <v>2.6350000000000002E-3</v>
          </cell>
          <cell r="S304">
            <v>8.6E-3</v>
          </cell>
          <cell r="T304">
            <v>8.5000000000000006E-3</v>
          </cell>
          <cell r="U304">
            <v>7.3000000000000001E-3</v>
          </cell>
          <cell r="V304">
            <v>1.5299999999999999E-2</v>
          </cell>
          <cell r="W304" t="str">
            <v>INEXISTENTE</v>
          </cell>
          <cell r="X304">
            <v>6.0999999999999995E-3</v>
          </cell>
          <cell r="Y304" t="str">
            <v>INEXISTENTE</v>
          </cell>
          <cell r="Z304" t="str">
            <v>INEXISTENTE</v>
          </cell>
          <cell r="AA304" t="str">
            <v>INEXISTENTE</v>
          </cell>
          <cell r="AB304" t="str">
            <v>INEXISTENTE</v>
          </cell>
        </row>
        <row r="305">
          <cell r="A305">
            <v>38443</v>
          </cell>
          <cell r="B305" t="str">
            <v>INEXISTENTE</v>
          </cell>
          <cell r="C305" t="str">
            <v>INEXISTENTE</v>
          </cell>
          <cell r="D305" t="str">
            <v>INEXISTENTE</v>
          </cell>
          <cell r="E305" t="str">
            <v>INEXISTENTE</v>
          </cell>
          <cell r="F305">
            <v>9.1000000000000004E-3</v>
          </cell>
          <cell r="G305">
            <v>5.1000000000000004E-3</v>
          </cell>
          <cell r="H305" t="str">
            <v>INEXISTENTE</v>
          </cell>
          <cell r="I305" t="str">
            <v>INEXISTENTE</v>
          </cell>
          <cell r="J305" t="str">
            <v>INEXISTENTE</v>
          </cell>
          <cell r="K305" t="str">
            <v>INEXISTENTE</v>
          </cell>
          <cell r="L305">
            <v>8.6E-3</v>
          </cell>
          <cell r="M305">
            <v>2.003E-3</v>
          </cell>
          <cell r="N305">
            <v>7.4000000000000003E-3</v>
          </cell>
          <cell r="O305" t="str">
            <v>INEXISTENTE</v>
          </cell>
          <cell r="P305">
            <v>8.3000000000000001E-3</v>
          </cell>
          <cell r="Q305">
            <v>7.0130000000000001E-3</v>
          </cell>
          <cell r="R305">
            <v>2.003E-3</v>
          </cell>
          <cell r="S305">
            <v>7.1000000000000004E-3</v>
          </cell>
          <cell r="T305">
            <v>8.6E-3</v>
          </cell>
          <cell r="U305">
            <v>6.6999999999999282E-3</v>
          </cell>
          <cell r="V305">
            <v>1.41E-2</v>
          </cell>
          <cell r="W305" t="str">
            <v>INEXISTENTE</v>
          </cell>
          <cell r="X305">
            <v>8.6999999999999994E-3</v>
          </cell>
          <cell r="Y305" t="str">
            <v>INEXISTENTE</v>
          </cell>
          <cell r="Z305" t="str">
            <v>INEXISTENTE</v>
          </cell>
          <cell r="AA305" t="str">
            <v>INEXISTENTE</v>
          </cell>
          <cell r="AB305" t="str">
            <v>INEXISTENTE</v>
          </cell>
        </row>
        <row r="306">
          <cell r="A306">
            <v>38473</v>
          </cell>
          <cell r="B306" t="str">
            <v>INEXISTENTE</v>
          </cell>
          <cell r="C306" t="str">
            <v>INEXISTENTE</v>
          </cell>
          <cell r="D306" t="str">
            <v>INEXISTENTE</v>
          </cell>
          <cell r="E306" t="str">
            <v>INEXISTENTE</v>
          </cell>
          <cell r="F306">
            <v>7.0000000000000001E-3</v>
          </cell>
          <cell r="G306">
            <v>-2.5000000000000001E-3</v>
          </cell>
          <cell r="H306" t="str">
            <v>INEXISTENTE</v>
          </cell>
          <cell r="I306" t="str">
            <v>INEXISTENTE</v>
          </cell>
          <cell r="J306" t="str">
            <v>INEXISTENTE</v>
          </cell>
          <cell r="K306" t="str">
            <v>INEXISTENTE</v>
          </cell>
          <cell r="L306">
            <v>-2.2000000000000001E-3</v>
          </cell>
          <cell r="M306">
            <v>2.5270000000000002E-3</v>
          </cell>
          <cell r="N306">
            <v>8.3000000000000001E-3</v>
          </cell>
          <cell r="O306" t="str">
            <v>INEXISTENTE</v>
          </cell>
          <cell r="P306">
            <v>3.5000000000000001E-3</v>
          </cell>
          <cell r="Q306">
            <v>7.5399999999999998E-3</v>
          </cell>
          <cell r="R306">
            <v>2.5270000000000002E-3</v>
          </cell>
          <cell r="S306">
            <v>2.2500000000000003E-3</v>
          </cell>
          <cell r="T306">
            <v>-2.2000000000000001E-3</v>
          </cell>
          <cell r="U306">
            <v>7.0000000000000001E-3</v>
          </cell>
          <cell r="V306">
            <v>1.4999999999999999E-2</v>
          </cell>
          <cell r="W306" t="str">
            <v>INEXISTENTE</v>
          </cell>
          <cell r="X306">
            <v>4.8999999999999998E-3</v>
          </cell>
          <cell r="Y306" t="str">
            <v>INEXISTENTE</v>
          </cell>
          <cell r="Z306" t="str">
            <v>INEXISTENTE</v>
          </cell>
          <cell r="AA306" t="str">
            <v>INEXISTENTE</v>
          </cell>
          <cell r="AB306" t="str">
            <v>INEXISTENTE</v>
          </cell>
        </row>
        <row r="307">
          <cell r="A307">
            <v>38504</v>
          </cell>
          <cell r="B307" t="str">
            <v>INEXISTENTE</v>
          </cell>
          <cell r="C307" t="str">
            <v>INEXISTENTE</v>
          </cell>
          <cell r="D307" t="str">
            <v>INEXISTENTE</v>
          </cell>
          <cell r="E307" t="str">
            <v>INEXISTENTE</v>
          </cell>
          <cell r="F307">
            <v>-1.1000000000000001E-3</v>
          </cell>
          <cell r="G307">
            <v>-4.4999999999999997E-3</v>
          </cell>
          <cell r="H307" t="str">
            <v>INEXISTENTE</v>
          </cell>
          <cell r="I307" t="str">
            <v>INEXISTENTE</v>
          </cell>
          <cell r="J307" t="str">
            <v>INEXISTENTE</v>
          </cell>
          <cell r="K307" t="str">
            <v>INEXISTENTE</v>
          </cell>
          <cell r="L307">
            <v>-4.4000000000000003E-3</v>
          </cell>
          <cell r="M307">
            <v>2.993E-3</v>
          </cell>
          <cell r="N307">
            <v>1.1999999999999999E-3</v>
          </cell>
          <cell r="O307" t="str">
            <v>INEXISTENTE</v>
          </cell>
          <cell r="P307">
            <v>-2E-3</v>
          </cell>
          <cell r="Q307">
            <v>8.0079999999999995E-3</v>
          </cell>
          <cell r="R307">
            <v>2.993E-3</v>
          </cell>
          <cell r="S307">
            <v>-2.8E-3</v>
          </cell>
          <cell r="T307">
            <v>-4.4000000000000003E-3</v>
          </cell>
          <cell r="U307">
            <v>-1.1000000000000001E-3</v>
          </cell>
          <cell r="V307">
            <v>1.5900000000000001E-2</v>
          </cell>
          <cell r="W307" t="str">
            <v>INEXISTENTE</v>
          </cell>
          <cell r="X307">
            <v>-2.0000000000000001E-4</v>
          </cell>
          <cell r="Y307" t="str">
            <v>INEXISTENTE</v>
          </cell>
          <cell r="Z307" t="str">
            <v>INEXISTENTE</v>
          </cell>
          <cell r="AA307" t="str">
            <v>INEXISTENTE</v>
          </cell>
          <cell r="AB307" t="str">
            <v>INEXISTENTE</v>
          </cell>
        </row>
        <row r="308">
          <cell r="A308">
            <v>38534</v>
          </cell>
          <cell r="B308" t="str">
            <v>INEXISTENTE</v>
          </cell>
          <cell r="C308" t="str">
            <v>INEXISTENTE</v>
          </cell>
          <cell r="D308" t="str">
            <v>INEXISTENTE</v>
          </cell>
          <cell r="E308" t="str">
            <v>INEXISTENTE</v>
          </cell>
          <cell r="F308">
            <v>2.9999999999999997E-4</v>
          </cell>
          <cell r="G308">
            <v>-4.0000000000000001E-3</v>
          </cell>
          <cell r="H308" t="str">
            <v>INEXISTENTE</v>
          </cell>
          <cell r="I308" t="str">
            <v>INEXISTENTE</v>
          </cell>
          <cell r="J308" t="str">
            <v>INEXISTENTE</v>
          </cell>
          <cell r="K308" t="str">
            <v>INEXISTENTE</v>
          </cell>
          <cell r="L308">
            <v>-3.3999999999999998E-3</v>
          </cell>
          <cell r="M308">
            <v>2.575E-3</v>
          </cell>
          <cell r="N308">
            <v>1.1000000000000001E-3</v>
          </cell>
          <cell r="O308" t="str">
            <v>INEXISTENTE</v>
          </cell>
          <cell r="P308">
            <v>3.0000000000000001E-3</v>
          </cell>
          <cell r="Q308">
            <v>7.5880000000000001E-3</v>
          </cell>
          <cell r="R308">
            <v>2.575E-3</v>
          </cell>
          <cell r="S308">
            <v>-1.8500000000000001E-3</v>
          </cell>
          <cell r="T308">
            <v>-3.3999999999999998E-3</v>
          </cell>
          <cell r="U308">
            <v>2.9999999999999997E-4</v>
          </cell>
          <cell r="V308">
            <v>1.5100000000000001E-2</v>
          </cell>
          <cell r="W308" t="str">
            <v>INEXISTENTE</v>
          </cell>
          <cell r="X308">
            <v>2.5000000000000001E-3</v>
          </cell>
          <cell r="Y308" t="str">
            <v>INEXISTENTE</v>
          </cell>
          <cell r="Z308" t="str">
            <v>INEXISTENTE</v>
          </cell>
          <cell r="AA308" t="str">
            <v>INEXISTENTE</v>
          </cell>
          <cell r="AB308" t="str">
            <v>INEXISTENTE</v>
          </cell>
        </row>
        <row r="309">
          <cell r="A309">
            <v>38565</v>
          </cell>
          <cell r="B309" t="str">
            <v>INEXISTENTE</v>
          </cell>
          <cell r="C309" t="str">
            <v>INEXISTENTE</v>
          </cell>
          <cell r="D309" t="str">
            <v>INEXISTENTE</v>
          </cell>
          <cell r="E309" t="str">
            <v>INEXISTENTE</v>
          </cell>
          <cell r="F309">
            <v>0</v>
          </cell>
          <cell r="G309">
            <v>-7.9000000000000008E-3</v>
          </cell>
          <cell r="H309" t="str">
            <v>INEXISTENTE</v>
          </cell>
          <cell r="I309" t="str">
            <v>INEXISTENTE</v>
          </cell>
          <cell r="J309" t="str">
            <v>INEXISTENTE</v>
          </cell>
          <cell r="K309" t="str">
            <v>INEXISTENTE</v>
          </cell>
          <cell r="L309">
            <v>-6.4999999999999997E-3</v>
          </cell>
          <cell r="M309">
            <v>3.4659999999999999E-3</v>
          </cell>
          <cell r="N309">
            <v>2.8E-3</v>
          </cell>
          <cell r="O309" t="str">
            <v>INEXISTENTE</v>
          </cell>
          <cell r="P309">
            <v>-2E-3</v>
          </cell>
          <cell r="Q309">
            <v>8.4829999999999992E-3</v>
          </cell>
          <cell r="R309">
            <v>3.4659999999999999E-3</v>
          </cell>
          <cell r="S309">
            <v>-3.9500000000000004E-3</v>
          </cell>
          <cell r="T309">
            <v>-6.4999999999999997E-3</v>
          </cell>
          <cell r="U309">
            <v>0</v>
          </cell>
          <cell r="V309">
            <v>1.66E-2</v>
          </cell>
          <cell r="W309" t="str">
            <v>INEXISTENTE</v>
          </cell>
          <cell r="X309">
            <v>1.7000000000000001E-3</v>
          </cell>
          <cell r="Y309" t="str">
            <v>INEXISTENTE</v>
          </cell>
          <cell r="Z309" t="str">
            <v>INEXISTENTE</v>
          </cell>
          <cell r="AA309" t="str">
            <v>INEXISTENTE</v>
          </cell>
          <cell r="AB309" t="str">
            <v>INEXISTENTE</v>
          </cell>
        </row>
        <row r="310">
          <cell r="A310">
            <v>38596</v>
          </cell>
          <cell r="B310" t="str">
            <v>INEXISTENTE</v>
          </cell>
          <cell r="C310" t="str">
            <v>INEXISTENTE</v>
          </cell>
          <cell r="D310" t="str">
            <v>INEXISTENTE</v>
          </cell>
          <cell r="E310" t="str">
            <v>INEXISTENTE</v>
          </cell>
          <cell r="F310">
            <v>1.5E-3</v>
          </cell>
          <cell r="G310">
            <v>-1.2999999999999999E-3</v>
          </cell>
          <cell r="H310" t="str">
            <v>INEXISTENTE</v>
          </cell>
          <cell r="I310" t="str">
            <v>INEXISTENTE</v>
          </cell>
          <cell r="J310" t="str">
            <v>INEXISTENTE</v>
          </cell>
          <cell r="K310" t="str">
            <v>INEXISTENTE</v>
          </cell>
          <cell r="L310">
            <v>-5.3E-3</v>
          </cell>
          <cell r="M310">
            <v>2.637E-3</v>
          </cell>
          <cell r="N310">
            <v>1.6000000000000001E-3</v>
          </cell>
          <cell r="O310" t="str">
            <v>INEXISTENTE</v>
          </cell>
          <cell r="P310">
            <v>4.4000000000000003E-3</v>
          </cell>
          <cell r="Q310">
            <v>7.6499999999999997E-3</v>
          </cell>
          <cell r="R310">
            <v>2.637E-3</v>
          </cell>
          <cell r="S310">
            <v>1.0000000000000005E-4</v>
          </cell>
          <cell r="T310">
            <v>-5.3E-3</v>
          </cell>
          <cell r="U310">
            <v>1.5E-3</v>
          </cell>
          <cell r="V310">
            <v>1.4999999999999999E-2</v>
          </cell>
          <cell r="W310" t="str">
            <v>INEXISTENTE</v>
          </cell>
          <cell r="X310">
            <v>3.4999999999999996E-3</v>
          </cell>
          <cell r="Y310" t="str">
            <v>INEXISTENTE</v>
          </cell>
          <cell r="Z310" t="str">
            <v>INEXISTENTE</v>
          </cell>
          <cell r="AA310" t="str">
            <v>INEXISTENTE</v>
          </cell>
          <cell r="AB310" t="str">
            <v>INEXISTENTE</v>
          </cell>
        </row>
        <row r="311">
          <cell r="A311">
            <v>38626</v>
          </cell>
          <cell r="B311" t="str">
            <v>INEXISTENTE</v>
          </cell>
          <cell r="C311" t="str">
            <v>INEXISTENTE</v>
          </cell>
          <cell r="D311" t="str">
            <v>INEXISTENTE</v>
          </cell>
          <cell r="E311" t="str">
            <v>INEXISTENTE</v>
          </cell>
          <cell r="F311">
            <v>5.7999999999999996E-3</v>
          </cell>
          <cell r="G311">
            <v>6.3E-3</v>
          </cell>
          <cell r="H311" t="str">
            <v>INEXISTENTE</v>
          </cell>
          <cell r="I311" t="str">
            <v>INEXISTENTE</v>
          </cell>
          <cell r="J311" t="str">
            <v>INEXISTENTE</v>
          </cell>
          <cell r="K311" t="str">
            <v>INEXISTENTE</v>
          </cell>
          <cell r="L311">
            <v>6.0000000000000001E-3</v>
          </cell>
          <cell r="M311">
            <v>2.0999999999999999E-3</v>
          </cell>
          <cell r="N311">
            <v>5.5999999999999999E-3</v>
          </cell>
          <cell r="O311" t="str">
            <v>INEXISTENTE</v>
          </cell>
          <cell r="P311">
            <v>6.3E-3</v>
          </cell>
          <cell r="Q311">
            <v>7.1110000000000001E-3</v>
          </cell>
          <cell r="R311">
            <v>2.0999999999999999E-3</v>
          </cell>
          <cell r="S311">
            <v>6.0499999999999998E-3</v>
          </cell>
          <cell r="T311">
            <v>6.0000000000000001E-3</v>
          </cell>
          <cell r="U311">
            <v>5.7999999999999996E-3</v>
          </cell>
          <cell r="V311">
            <v>1.41E-2</v>
          </cell>
          <cell r="W311" t="str">
            <v>INEXISTENTE</v>
          </cell>
          <cell r="X311">
            <v>7.4999999999999997E-3</v>
          </cell>
          <cell r="Y311" t="str">
            <v>INEXISTENTE</v>
          </cell>
          <cell r="Z311" t="str">
            <v>INEXISTENTE</v>
          </cell>
          <cell r="AA311" t="str">
            <v>INEXISTENTE</v>
          </cell>
          <cell r="AB311" t="str">
            <v>INEXISTENTE</v>
          </cell>
        </row>
        <row r="312">
          <cell r="A312">
            <v>38657</v>
          </cell>
          <cell r="B312" t="str">
            <v>INEXISTENTE</v>
          </cell>
          <cell r="C312" t="str">
            <v>INEXISTENTE</v>
          </cell>
          <cell r="D312" t="str">
            <v>INEXISTENTE</v>
          </cell>
          <cell r="E312" t="str">
            <v>INEXISTENTE</v>
          </cell>
          <cell r="F312">
            <v>5.4000000000000003E-3</v>
          </cell>
          <cell r="G312">
            <v>3.3E-3</v>
          </cell>
          <cell r="H312" t="str">
            <v>INEXISTENTE</v>
          </cell>
          <cell r="I312" t="str">
            <v>INEXISTENTE</v>
          </cell>
          <cell r="J312" t="str">
            <v>INEXISTENTE</v>
          </cell>
          <cell r="K312" t="str">
            <v>INEXISTENTE</v>
          </cell>
          <cell r="L312">
            <v>4.0000000000000001E-3</v>
          </cell>
          <cell r="M312">
            <v>1.9289999999999999E-3</v>
          </cell>
          <cell r="N312">
            <v>7.7999999999999996E-3</v>
          </cell>
          <cell r="O312" t="str">
            <v>INEXISTENTE</v>
          </cell>
          <cell r="P312">
            <v>2.8999999999999998E-3</v>
          </cell>
          <cell r="Q312">
            <v>6.9389999999999999E-3</v>
          </cell>
          <cell r="R312">
            <v>1.9289999999999999E-3</v>
          </cell>
          <cell r="S312">
            <v>4.3499999999999997E-3</v>
          </cell>
          <cell r="T312">
            <v>4.0000000000000001E-3</v>
          </cell>
          <cell r="U312">
            <v>5.4000000000000003E-3</v>
          </cell>
          <cell r="V312">
            <v>1.38E-2</v>
          </cell>
          <cell r="W312" t="str">
            <v>INEXISTENTE</v>
          </cell>
          <cell r="X312">
            <v>5.5000000000000005E-3</v>
          </cell>
          <cell r="Y312" t="str">
            <v>INEXISTENTE</v>
          </cell>
          <cell r="Z312" t="str">
            <v>INEXISTENTE</v>
          </cell>
          <cell r="AA312" t="str">
            <v>INEXISTENTE</v>
          </cell>
          <cell r="AB312" t="str">
            <v>INEXISTENTE</v>
          </cell>
        </row>
        <row r="313">
          <cell r="A313">
            <v>38687</v>
          </cell>
          <cell r="B313" t="str">
            <v>INEXISTENTE</v>
          </cell>
          <cell r="C313" t="str">
            <v>INEXISTENTE</v>
          </cell>
          <cell r="D313" t="str">
            <v>INEXISTENTE</v>
          </cell>
          <cell r="E313" t="str">
            <v>INEXISTENTE</v>
          </cell>
          <cell r="F313">
            <v>4.0000000000000001E-3</v>
          </cell>
          <cell r="G313">
            <v>6.9999999999999999E-4</v>
          </cell>
          <cell r="H313" t="str">
            <v>INEXISTENTE</v>
          </cell>
          <cell r="I313" t="str">
            <v>INEXISTENTE</v>
          </cell>
          <cell r="J313" t="str">
            <v>INEXISTENTE</v>
          </cell>
          <cell r="K313" t="str">
            <v>INEXISTENTE</v>
          </cell>
          <cell r="L313">
            <v>-1E-4</v>
          </cell>
          <cell r="M313">
            <v>2.2690000000000002E-3</v>
          </cell>
          <cell r="N313">
            <v>3.8E-3</v>
          </cell>
          <cell r="O313" t="str">
            <v>INEXISTENTE</v>
          </cell>
          <cell r="P313">
            <v>2.8999999999999998E-3</v>
          </cell>
          <cell r="Q313">
            <v>7.28E-3</v>
          </cell>
          <cell r="R313">
            <v>2.2690000000000002E-3</v>
          </cell>
          <cell r="S313">
            <v>2.3500000000000001E-3</v>
          </cell>
          <cell r="T313">
            <v>-1E-4</v>
          </cell>
          <cell r="U313">
            <v>4.0000000000000001E-3</v>
          </cell>
          <cell r="V313">
            <v>1.47E-2</v>
          </cell>
          <cell r="W313" t="str">
            <v>INEXISTENTE</v>
          </cell>
          <cell r="X313">
            <v>3.5999999999999999E-3</v>
          </cell>
          <cell r="Y313" t="str">
            <v>INEXISTENTE</v>
          </cell>
          <cell r="Z313" t="str">
            <v>INEXISTENTE</v>
          </cell>
          <cell r="AA313" t="str">
            <v>INEXISTENTE</v>
          </cell>
          <cell r="AB313" t="str">
            <v>INEXISTENTE</v>
          </cell>
        </row>
        <row r="314">
          <cell r="A314">
            <v>38718</v>
          </cell>
          <cell r="B314" t="str">
            <v>INEXISTENTE</v>
          </cell>
          <cell r="C314" t="str">
            <v>INEXISTENTE</v>
          </cell>
          <cell r="D314" t="str">
            <v>INEXISTENTE</v>
          </cell>
          <cell r="E314" t="str">
            <v>INEXISTENTE</v>
          </cell>
          <cell r="F314">
            <v>3.8E-3</v>
          </cell>
          <cell r="G314">
            <v>7.1999999999999998E-3</v>
          </cell>
          <cell r="H314" t="str">
            <v>INEXISTENTE</v>
          </cell>
          <cell r="I314" t="str">
            <v>INEXISTENTE</v>
          </cell>
          <cell r="J314" t="str">
            <v>INEXISTENTE</v>
          </cell>
          <cell r="K314" t="str">
            <v>INEXISTENTE</v>
          </cell>
          <cell r="L314">
            <v>9.1999999999999998E-3</v>
          </cell>
          <cell r="M314">
            <v>2.3259999999999999E-3</v>
          </cell>
          <cell r="N314">
            <v>5.1000000000000004E-3</v>
          </cell>
          <cell r="O314" t="str">
            <v>INEXISTENTE</v>
          </cell>
          <cell r="P314">
            <v>5.0000000000000001E-3</v>
          </cell>
          <cell r="Q314">
            <v>7.3379999999999999E-3</v>
          </cell>
          <cell r="R314">
            <v>2.3259999999999999E-3</v>
          </cell>
          <cell r="S314">
            <v>5.4999999999999997E-3</v>
          </cell>
          <cell r="T314">
            <v>9.1999999999999998E-3</v>
          </cell>
          <cell r="U314">
            <v>3.8E-3</v>
          </cell>
          <cell r="V314">
            <v>1.43E-2</v>
          </cell>
          <cell r="W314" t="str">
            <v>INEXISTENTE</v>
          </cell>
          <cell r="X314">
            <v>5.8999999999999999E-3</v>
          </cell>
          <cell r="Y314" t="str">
            <v>INEXISTENTE</v>
          </cell>
          <cell r="Z314" t="str">
            <v>INEXISTENTE</v>
          </cell>
          <cell r="AA314" t="str">
            <v>INEXISTENTE</v>
          </cell>
          <cell r="AB314" t="str">
            <v>INEXISTENTE</v>
          </cell>
        </row>
        <row r="315">
          <cell r="A315">
            <v>38749</v>
          </cell>
          <cell r="B315" t="str">
            <v>INEXISTENTE</v>
          </cell>
          <cell r="C315" t="str">
            <v>INEXISTENTE</v>
          </cell>
          <cell r="D315" t="str">
            <v>INEXISTENTE</v>
          </cell>
          <cell r="E315" t="str">
            <v>INEXISTENTE</v>
          </cell>
          <cell r="F315">
            <v>2.3E-3</v>
          </cell>
          <cell r="G315">
            <v>-5.9999999999999995E-4</v>
          </cell>
          <cell r="H315" t="str">
            <v>INEXISTENTE</v>
          </cell>
          <cell r="I315" t="str">
            <v>INEXISTENTE</v>
          </cell>
          <cell r="J315" t="str">
            <v>INEXISTENTE</v>
          </cell>
          <cell r="K315" t="str">
            <v>INEXISTENTE</v>
          </cell>
          <cell r="L315">
            <v>1E-4</v>
          </cell>
          <cell r="M315">
            <v>7.2499999999999995E-4</v>
          </cell>
          <cell r="N315">
            <v>5.1999999999999998E-3</v>
          </cell>
          <cell r="O315" t="str">
            <v>INEXISTENTE</v>
          </cell>
          <cell r="P315">
            <v>-2.9999999999999997E-4</v>
          </cell>
          <cell r="Q315">
            <v>5.7289999999999997E-3</v>
          </cell>
          <cell r="R315">
            <v>7.2499999999999995E-4</v>
          </cell>
          <cell r="S315">
            <v>8.5000000000000006E-4</v>
          </cell>
          <cell r="T315">
            <v>1E-4</v>
          </cell>
          <cell r="U315">
            <v>2.3E-3</v>
          </cell>
          <cell r="V315">
            <v>1.15E-2</v>
          </cell>
          <cell r="W315" t="str">
            <v>INEXISTENTE</v>
          </cell>
          <cell r="X315">
            <v>4.0999999999999995E-3</v>
          </cell>
          <cell r="Y315" t="str">
            <v>INEXISTENTE</v>
          </cell>
          <cell r="Z315" t="str">
            <v>INEXISTENTE</v>
          </cell>
          <cell r="AA315" t="str">
            <v>INEXISTENTE</v>
          </cell>
          <cell r="AB315" t="str">
            <v>INEXISTENTE</v>
          </cell>
        </row>
        <row r="316">
          <cell r="A316">
            <v>38777</v>
          </cell>
          <cell r="B316" t="str">
            <v>INEXISTENTE</v>
          </cell>
          <cell r="C316" t="str">
            <v>INEXISTENTE</v>
          </cell>
          <cell r="D316" t="str">
            <v>INEXISTENTE</v>
          </cell>
          <cell r="E316" t="str">
            <v>INEXISTENTE</v>
          </cell>
          <cell r="F316">
            <v>2.7000000000000001E-3</v>
          </cell>
          <cell r="G316">
            <v>-4.4999999999999997E-3</v>
          </cell>
          <cell r="H316" t="str">
            <v>INEXISTENTE</v>
          </cell>
          <cell r="I316" t="str">
            <v>INEXISTENTE</v>
          </cell>
          <cell r="J316" t="str">
            <v>INEXISTENTE</v>
          </cell>
          <cell r="K316" t="str">
            <v>INEXISTENTE</v>
          </cell>
          <cell r="L316">
            <v>-2.3E-3</v>
          </cell>
          <cell r="M316">
            <v>2.0730000000000002E-3</v>
          </cell>
          <cell r="N316">
            <v>3.7000000000000002E-3</v>
          </cell>
          <cell r="O316" t="str">
            <v>INEXISTENTE</v>
          </cell>
          <cell r="P316">
            <v>1.4E-3</v>
          </cell>
          <cell r="Q316">
            <v>7.0829999999999999E-3</v>
          </cell>
          <cell r="R316">
            <v>2.0730000000000002E-3</v>
          </cell>
          <cell r="S316">
            <v>-8.9999999999999976E-4</v>
          </cell>
          <cell r="T316">
            <v>-2.3E-3</v>
          </cell>
          <cell r="U316">
            <v>2.0170000000000021E-2</v>
          </cell>
          <cell r="V316">
            <v>1.4200000000000001E-2</v>
          </cell>
          <cell r="W316" t="str">
            <v>INEXISTENTE</v>
          </cell>
          <cell r="X316">
            <v>4.3E-3</v>
          </cell>
          <cell r="Y316" t="str">
            <v>INEXISTENTE</v>
          </cell>
          <cell r="Z316" t="str">
            <v>INEXISTENTE</v>
          </cell>
          <cell r="AA316" t="str">
            <v>INEXISTENTE</v>
          </cell>
          <cell r="AB316" t="str">
            <v>INEXISTENTE</v>
          </cell>
        </row>
        <row r="317">
          <cell r="A317">
            <v>38808</v>
          </cell>
          <cell r="B317" t="str">
            <v>INEXISTENTE</v>
          </cell>
          <cell r="C317" t="str">
            <v>INEXISTENTE</v>
          </cell>
          <cell r="D317" t="str">
            <v>INEXISTENTE</v>
          </cell>
          <cell r="E317" t="str">
            <v>INEXISTENTE</v>
          </cell>
          <cell r="F317">
            <v>1.1999999999999999E-3</v>
          </cell>
          <cell r="G317">
            <v>2.0000000000000001E-4</v>
          </cell>
          <cell r="H317" t="str">
            <v>INEXISTENTE</v>
          </cell>
          <cell r="I317" t="str">
            <v>INEXISTENTE</v>
          </cell>
          <cell r="J317" t="str">
            <v>INEXISTENTE</v>
          </cell>
          <cell r="K317" t="str">
            <v>INEXISTENTE</v>
          </cell>
          <cell r="L317">
            <v>-4.1999999999999997E-3</v>
          </cell>
          <cell r="M317">
            <v>8.5499999999999997E-4</v>
          </cell>
          <cell r="N317">
            <v>1.6999999999999999E-3</v>
          </cell>
          <cell r="O317" t="str">
            <v>INEXISTENTE</v>
          </cell>
          <cell r="P317">
            <v>1E-4</v>
          </cell>
          <cell r="Q317">
            <v>5.8589999999999996E-3</v>
          </cell>
          <cell r="R317">
            <v>8.5499999999999997E-4</v>
          </cell>
          <cell r="S317">
            <v>6.9999999999999999E-4</v>
          </cell>
          <cell r="T317">
            <v>-4.1999999999999997E-3</v>
          </cell>
          <cell r="U317">
            <v>1.1999999999999999E-3</v>
          </cell>
          <cell r="V317">
            <v>1.0800000000000001E-2</v>
          </cell>
          <cell r="W317" t="str">
            <v>INEXISTENTE</v>
          </cell>
          <cell r="X317">
            <v>2.0999999999999999E-3</v>
          </cell>
          <cell r="Y317" t="str">
            <v>INEXISTENTE</v>
          </cell>
          <cell r="Z317" t="str">
            <v>INEXISTENTE</v>
          </cell>
          <cell r="AA317" t="str">
            <v>INEXISTENTE</v>
          </cell>
          <cell r="AB317" t="str">
            <v>INEXISTENTE</v>
          </cell>
        </row>
        <row r="318">
          <cell r="A318">
            <v>38838</v>
          </cell>
          <cell r="B318" t="str">
            <v>INEXISTENTE</v>
          </cell>
          <cell r="C318" t="str">
            <v>INEXISTENTE</v>
          </cell>
          <cell r="D318" t="str">
            <v>INEXISTENTE</v>
          </cell>
          <cell r="E318" t="str">
            <v>INEXISTENTE</v>
          </cell>
          <cell r="F318">
            <v>1.2999999999999999E-3</v>
          </cell>
          <cell r="G318">
            <v>3.8E-3</v>
          </cell>
          <cell r="H318" t="str">
            <v>INEXISTENTE</v>
          </cell>
          <cell r="I318" t="str">
            <v>INEXISTENTE</v>
          </cell>
          <cell r="J318" t="str">
            <v>INEXISTENTE</v>
          </cell>
          <cell r="K318" t="str">
            <v>INEXISTENTE</v>
          </cell>
          <cell r="L318">
            <v>3.8E-3</v>
          </cell>
          <cell r="M318">
            <v>1.8879999999999999E-3</v>
          </cell>
          <cell r="N318">
            <v>2.7000000000000001E-3</v>
          </cell>
          <cell r="O318" t="str">
            <v>INEXISTENTE</v>
          </cell>
          <cell r="P318">
            <v>-2.2000000000000001E-3</v>
          </cell>
          <cell r="Q318">
            <v>6.8970000000000004E-3</v>
          </cell>
          <cell r="R318">
            <v>1.8879999999999999E-3</v>
          </cell>
          <cell r="S318">
            <v>2.5500000000000002E-3</v>
          </cell>
          <cell r="T318">
            <v>3.8E-3</v>
          </cell>
          <cell r="U318">
            <v>1.2999999999999999E-3</v>
          </cell>
          <cell r="V318">
            <v>1.2800000000000001E-2</v>
          </cell>
          <cell r="W318" t="str">
            <v>INEXISTENTE</v>
          </cell>
          <cell r="X318">
            <v>1E-3</v>
          </cell>
          <cell r="Y318" t="str">
            <v>INEXISTENTE</v>
          </cell>
          <cell r="Z318" t="str">
            <v>INEXISTENTE</v>
          </cell>
          <cell r="AA318" t="str">
            <v>INEXISTENTE</v>
          </cell>
          <cell r="AB318" t="str">
            <v>INEXISTENTE</v>
          </cell>
        </row>
        <row r="319">
          <cell r="A319">
            <v>38869</v>
          </cell>
          <cell r="B319" t="str">
            <v>INEXISTENTE</v>
          </cell>
          <cell r="C319" t="str">
            <v>INEXISTENTE</v>
          </cell>
          <cell r="D319" t="str">
            <v>INEXISTENTE</v>
          </cell>
          <cell r="E319" t="str">
            <v>INEXISTENTE</v>
          </cell>
          <cell r="F319">
            <v>-6.9999999999999999E-4</v>
          </cell>
          <cell r="G319">
            <v>6.7000000000000002E-3</v>
          </cell>
          <cell r="H319" t="str">
            <v>INEXISTENTE</v>
          </cell>
          <cell r="I319" t="str">
            <v>INEXISTENTE</v>
          </cell>
          <cell r="J319" t="str">
            <v>INEXISTENTE</v>
          </cell>
          <cell r="K319" t="str">
            <v>INEXISTENTE</v>
          </cell>
          <cell r="L319">
            <v>7.4999999999999997E-3</v>
          </cell>
          <cell r="M319">
            <v>1.9369999999999999E-3</v>
          </cell>
          <cell r="N319">
            <v>-1.5E-3</v>
          </cell>
          <cell r="O319" t="str">
            <v>INEXISTENTE</v>
          </cell>
          <cell r="P319">
            <v>-3.0999999999999999E-3</v>
          </cell>
          <cell r="Q319">
            <v>6.9470000000000001E-3</v>
          </cell>
          <cell r="R319">
            <v>1.9369999999999999E-3</v>
          </cell>
          <cell r="S319">
            <v>3.0000000000000001E-3</v>
          </cell>
          <cell r="T319">
            <v>7.4999999999999997E-3</v>
          </cell>
          <cell r="U319">
            <v>-6.9999999999999999E-4</v>
          </cell>
          <cell r="V319">
            <v>1.18E-2</v>
          </cell>
          <cell r="W319" t="str">
            <v>INEXISTENTE</v>
          </cell>
          <cell r="X319">
            <v>-2.0999999999999999E-3</v>
          </cell>
          <cell r="Y319" t="str">
            <v>INEXISTENTE</v>
          </cell>
          <cell r="Z319" t="str">
            <v>INEXISTENTE</v>
          </cell>
          <cell r="AA319" t="str">
            <v>INEXISTENTE</v>
          </cell>
          <cell r="AB319" t="str">
            <v>INEXISTENTE</v>
          </cell>
        </row>
        <row r="320">
          <cell r="A320">
            <v>38899</v>
          </cell>
          <cell r="B320" t="str">
            <v>INEXISTENTE</v>
          </cell>
          <cell r="C320" t="str">
            <v>INEXISTENTE</v>
          </cell>
          <cell r="D320" t="str">
            <v>INEXISTENTE</v>
          </cell>
          <cell r="E320" t="str">
            <v>INEXISTENTE</v>
          </cell>
          <cell r="F320">
            <v>1.1000000000000001E-3</v>
          </cell>
          <cell r="G320">
            <v>1.6999999999999999E-3</v>
          </cell>
          <cell r="H320" t="str">
            <v>INEXISTENTE</v>
          </cell>
          <cell r="I320" t="str">
            <v>INEXISTENTE</v>
          </cell>
          <cell r="J320" t="str">
            <v>INEXISTENTE</v>
          </cell>
          <cell r="K320" t="str">
            <v>INEXISTENTE</v>
          </cell>
          <cell r="L320">
            <v>1.8E-3</v>
          </cell>
          <cell r="M320">
            <v>1.751E-3</v>
          </cell>
          <cell r="N320">
            <v>-2.0000000000000001E-4</v>
          </cell>
          <cell r="O320" t="str">
            <v>INEXISTENTE</v>
          </cell>
          <cell r="P320">
            <v>2.0999999999999999E-3</v>
          </cell>
          <cell r="Q320">
            <v>6.7600000000000004E-3</v>
          </cell>
          <cell r="R320">
            <v>1.751E-3</v>
          </cell>
          <cell r="S320">
            <v>1.4E-3</v>
          </cell>
          <cell r="T320">
            <v>1.8E-3</v>
          </cell>
          <cell r="U320">
            <v>1.1000000000000001E-3</v>
          </cell>
          <cell r="V320">
            <v>1.17E-2</v>
          </cell>
          <cell r="W320" t="str">
            <v>INEXISTENTE</v>
          </cell>
          <cell r="X320">
            <v>1.9E-3</v>
          </cell>
          <cell r="Y320" t="str">
            <v>INEXISTENTE</v>
          </cell>
          <cell r="Z320" t="str">
            <v>INEXISTENTE</v>
          </cell>
          <cell r="AA320" t="str">
            <v>INEXISTENTE</v>
          </cell>
          <cell r="AB320" t="str">
            <v>INEXISTENTE</v>
          </cell>
        </row>
        <row r="321">
          <cell r="A321">
            <v>38930</v>
          </cell>
          <cell r="B321" t="str">
            <v>INEXISTENTE</v>
          </cell>
          <cell r="C321" t="str">
            <v>INEXISTENTE</v>
          </cell>
          <cell r="D321" t="str">
            <v>INEXISTENTE</v>
          </cell>
          <cell r="E321" t="str">
            <v>INEXISTENTE</v>
          </cell>
          <cell r="F321">
            <v>-2.0000000000000001E-4</v>
          </cell>
          <cell r="G321">
            <v>4.1000000000000003E-3</v>
          </cell>
          <cell r="H321" t="str">
            <v>INEXISTENTE</v>
          </cell>
          <cell r="I321" t="str">
            <v>INEXISTENTE</v>
          </cell>
          <cell r="J321" t="str">
            <v>INEXISTENTE</v>
          </cell>
          <cell r="K321" t="str">
            <v>INEXISTENTE</v>
          </cell>
          <cell r="L321">
            <v>3.7000000000000002E-3</v>
          </cell>
          <cell r="M321">
            <v>2.4359999999999998E-3</v>
          </cell>
          <cell r="N321">
            <v>1.9E-3</v>
          </cell>
          <cell r="O321" t="str">
            <v>INEXISTENTE</v>
          </cell>
          <cell r="P321">
            <v>1.1999999999999999E-3</v>
          </cell>
          <cell r="Q321">
            <v>7.4479999999999998E-3</v>
          </cell>
          <cell r="R321">
            <v>2.4359999999999998E-3</v>
          </cell>
          <cell r="S321">
            <v>1.9500000000000001E-3</v>
          </cell>
          <cell r="T321">
            <v>3.7000000000000002E-3</v>
          </cell>
          <cell r="U321">
            <v>-2.0000000000000001E-4</v>
          </cell>
          <cell r="V321">
            <v>1.26E-2</v>
          </cell>
          <cell r="W321" t="str">
            <v>INEXISTENTE</v>
          </cell>
          <cell r="X321">
            <v>5.0000000000000001E-4</v>
          </cell>
          <cell r="Y321" t="str">
            <v>INEXISTENTE</v>
          </cell>
          <cell r="Z321" t="str">
            <v>INEXISTENTE</v>
          </cell>
          <cell r="AA321" t="str">
            <v>INEXISTENTE</v>
          </cell>
          <cell r="AB321" t="str">
            <v>INEXISTENTE</v>
          </cell>
        </row>
        <row r="322">
          <cell r="A322">
            <v>38961</v>
          </cell>
          <cell r="B322" t="str">
            <v>INEXISTENTE</v>
          </cell>
          <cell r="C322" t="str">
            <v>INEXISTENTE</v>
          </cell>
          <cell r="D322" t="str">
            <v>INEXISTENTE</v>
          </cell>
          <cell r="E322" t="str">
            <v>INEXISTENTE</v>
          </cell>
          <cell r="F322">
            <v>1.6000000000000001E-3</v>
          </cell>
          <cell r="G322">
            <v>2.3999999999999998E-3</v>
          </cell>
          <cell r="H322" t="str">
            <v>INEXISTENTE</v>
          </cell>
          <cell r="I322" t="str">
            <v>INEXISTENTE</v>
          </cell>
          <cell r="J322" t="str">
            <v>INEXISTENTE</v>
          </cell>
          <cell r="K322" t="str">
            <v>INEXISTENTE</v>
          </cell>
          <cell r="L322">
            <v>2.8999999999999998E-3</v>
          </cell>
          <cell r="M322">
            <v>1.521E-3</v>
          </cell>
          <cell r="N322">
            <v>5.0000000000000001E-4</v>
          </cell>
          <cell r="O322" t="str">
            <v>INEXISTENTE</v>
          </cell>
          <cell r="P322">
            <v>2.5000000000000001E-3</v>
          </cell>
          <cell r="Q322">
            <v>6.5290000000000001E-3</v>
          </cell>
          <cell r="R322">
            <v>1.521E-3</v>
          </cell>
          <cell r="S322">
            <v>2E-3</v>
          </cell>
          <cell r="T322">
            <v>2.8999999999999998E-3</v>
          </cell>
          <cell r="U322">
            <v>1.6000000000000001E-3</v>
          </cell>
          <cell r="V322">
            <v>1.06E-2</v>
          </cell>
          <cell r="W322" t="str">
            <v>INEXISTENTE</v>
          </cell>
          <cell r="X322">
            <v>2.0999999999999999E-3</v>
          </cell>
          <cell r="Y322" t="str">
            <v>INEXISTENTE</v>
          </cell>
          <cell r="Z322" t="str">
            <v>INEXISTENTE</v>
          </cell>
          <cell r="AA322" t="str">
            <v>INEXISTENTE</v>
          </cell>
          <cell r="AB322" t="str">
            <v>INEXISTENTE</v>
          </cell>
        </row>
        <row r="323">
          <cell r="A323">
            <v>38991</v>
          </cell>
          <cell r="B323" t="str">
            <v>INEXISTENTE</v>
          </cell>
          <cell r="C323" t="str">
            <v>INEXISTENTE</v>
          </cell>
          <cell r="D323" t="str">
            <v>INEXISTENTE</v>
          </cell>
          <cell r="E323" t="str">
            <v>INEXISTENTE</v>
          </cell>
          <cell r="F323">
            <v>4.3E-3</v>
          </cell>
          <cell r="G323">
            <v>8.0999999999999996E-3</v>
          </cell>
          <cell r="H323" t="str">
            <v>INEXISTENTE</v>
          </cell>
          <cell r="I323" t="str">
            <v>INEXISTENTE</v>
          </cell>
          <cell r="J323" t="str">
            <v>INEXISTENTE</v>
          </cell>
          <cell r="K323" t="str">
            <v>INEXISTENTE</v>
          </cell>
          <cell r="L323">
            <v>4.7000000000000002E-3</v>
          </cell>
          <cell r="M323">
            <v>1.8749999999999999E-3</v>
          </cell>
          <cell r="N323">
            <v>2.8999999999999998E-3</v>
          </cell>
          <cell r="O323" t="str">
            <v>INEXISTENTE</v>
          </cell>
          <cell r="P323">
            <v>3.8999999999999998E-3</v>
          </cell>
          <cell r="Q323">
            <v>6.8840000000000004E-3</v>
          </cell>
          <cell r="R323">
            <v>1.8749999999999999E-3</v>
          </cell>
          <cell r="S323">
            <v>6.1999999999999998E-3</v>
          </cell>
          <cell r="T323">
            <v>4.7000000000000002E-3</v>
          </cell>
          <cell r="U323">
            <v>4.3E-3</v>
          </cell>
          <cell r="V323">
            <v>1.09E-2</v>
          </cell>
          <cell r="W323" t="str">
            <v>INEXISTENTE</v>
          </cell>
          <cell r="X323">
            <v>3.3E-3</v>
          </cell>
          <cell r="Y323" t="str">
            <v>INEXISTENTE</v>
          </cell>
          <cell r="Z323" t="str">
            <v>INEXISTENTE</v>
          </cell>
          <cell r="AA323" t="str">
            <v>INEXISTENTE</v>
          </cell>
          <cell r="AB323" t="str">
            <v>INEXISTENTE</v>
          </cell>
        </row>
        <row r="324">
          <cell r="A324">
            <v>39022</v>
          </cell>
          <cell r="B324" t="str">
            <v>INEXISTENTE</v>
          </cell>
          <cell r="C324" t="str">
            <v>INEXISTENTE</v>
          </cell>
          <cell r="D324" t="str">
            <v>INEXISTENTE</v>
          </cell>
          <cell r="E324" t="str">
            <v>INEXISTENTE</v>
          </cell>
          <cell r="F324">
            <v>4.1999999999999997E-3</v>
          </cell>
          <cell r="G324">
            <v>5.7000000000000002E-3</v>
          </cell>
          <cell r="H324" t="str">
            <v>INEXISTENTE</v>
          </cell>
          <cell r="I324" t="str">
            <v>INEXISTENTE</v>
          </cell>
          <cell r="J324" t="str">
            <v>INEXISTENTE</v>
          </cell>
          <cell r="K324" t="str">
            <v>INEXISTENTE</v>
          </cell>
          <cell r="L324">
            <v>7.4999999999999997E-3</v>
          </cell>
          <cell r="M324">
            <v>1.2819999999999999E-3</v>
          </cell>
          <cell r="N324">
            <v>3.7000000000000002E-3</v>
          </cell>
          <cell r="O324" t="str">
            <v>INEXISTENTE</v>
          </cell>
          <cell r="P324">
            <v>4.1999999999999997E-3</v>
          </cell>
          <cell r="Q324">
            <v>6.2880000000000002E-3</v>
          </cell>
          <cell r="R324">
            <v>1.2819999999999999E-3</v>
          </cell>
          <cell r="S324">
            <v>4.9499999999999995E-3</v>
          </cell>
          <cell r="T324">
            <v>7.4999999999999997E-3</v>
          </cell>
          <cell r="U324">
            <v>4.1999999999999997E-3</v>
          </cell>
          <cell r="V324">
            <v>1.0200000000000001E-2</v>
          </cell>
          <cell r="W324" t="str">
            <v>INEXISTENTE</v>
          </cell>
          <cell r="X324">
            <v>3.0999999999999999E-3</v>
          </cell>
          <cell r="Y324" t="str">
            <v>INEXISTENTE</v>
          </cell>
          <cell r="Z324" t="str">
            <v>INEXISTENTE</v>
          </cell>
          <cell r="AA324" t="str">
            <v>INEXISTENTE</v>
          </cell>
          <cell r="AB324" t="str">
            <v>INEXISTENTE</v>
          </cell>
        </row>
        <row r="325">
          <cell r="A325">
            <v>39052</v>
          </cell>
          <cell r="B325" t="str">
            <v>INEXISTENTE</v>
          </cell>
          <cell r="C325" t="str">
            <v>INEXISTENTE</v>
          </cell>
          <cell r="D325" t="str">
            <v>INEXISTENTE</v>
          </cell>
          <cell r="E325" t="str">
            <v>INEXISTENTE</v>
          </cell>
          <cell r="F325">
            <v>6.1999999999999998E-3</v>
          </cell>
          <cell r="G325">
            <v>2.5999999999999999E-3</v>
          </cell>
          <cell r="H325" t="str">
            <v>INEXISTENTE</v>
          </cell>
          <cell r="I325" t="str">
            <v>INEXISTENTE</v>
          </cell>
          <cell r="J325" t="str">
            <v>INEXISTENTE</v>
          </cell>
          <cell r="K325" t="str">
            <v>INEXISTENTE</v>
          </cell>
          <cell r="L325">
            <v>3.2000000000000002E-3</v>
          </cell>
          <cell r="M325">
            <v>1.5219999999999999E-3</v>
          </cell>
          <cell r="N325">
            <v>3.5000000000000001E-3</v>
          </cell>
          <cell r="O325" t="str">
            <v>INEXISTENTE</v>
          </cell>
          <cell r="P325">
            <v>1.04E-2</v>
          </cell>
          <cell r="Q325">
            <v>6.5300000000000002E-3</v>
          </cell>
          <cell r="R325">
            <v>1.5219999999999999E-3</v>
          </cell>
          <cell r="S325">
            <v>4.3999999999999994E-3</v>
          </cell>
          <cell r="T325">
            <v>3.2000000000000002E-3</v>
          </cell>
          <cell r="U325">
            <v>6.1999999999999998E-3</v>
          </cell>
          <cell r="V325">
            <v>9.9000000000000008E-3</v>
          </cell>
          <cell r="W325" t="str">
            <v>INEXISTENTE</v>
          </cell>
          <cell r="X325">
            <v>4.7999999999999996E-3</v>
          </cell>
          <cell r="Y325" t="str">
            <v>INEXISTENTE</v>
          </cell>
          <cell r="Z325" t="str">
            <v>INEXISTENTE</v>
          </cell>
          <cell r="AA325" t="str">
            <v>INEXISTENTE</v>
          </cell>
          <cell r="AB325" t="str">
            <v>INEXISTENTE</v>
          </cell>
        </row>
        <row r="326">
          <cell r="A326">
            <v>39083</v>
          </cell>
          <cell r="B326" t="str">
            <v>INEXISTENTE</v>
          </cell>
          <cell r="C326" t="str">
            <v>INEXISTENTE</v>
          </cell>
          <cell r="D326" t="str">
            <v>INEXISTENTE</v>
          </cell>
          <cell r="E326" t="str">
            <v>INEXISTENTE</v>
          </cell>
          <cell r="F326">
            <v>4.8999999999999998E-3</v>
          </cell>
          <cell r="G326">
            <v>4.3E-3</v>
          </cell>
          <cell r="H326" t="str">
            <v>INEXISTENTE</v>
          </cell>
          <cell r="I326" t="str">
            <v>INEXISTENTE</v>
          </cell>
          <cell r="J326" t="str">
            <v>INEXISTENTE</v>
          </cell>
          <cell r="K326" t="str">
            <v>INEXISTENTE</v>
          </cell>
          <cell r="L326">
            <v>5.0000000000000001E-3</v>
          </cell>
          <cell r="M326">
            <v>2.189E-3</v>
          </cell>
          <cell r="N326">
            <v>5.1999999999999998E-3</v>
          </cell>
          <cell r="O326" t="str">
            <v>INEXISTENTE</v>
          </cell>
          <cell r="P326">
            <v>6.6E-3</v>
          </cell>
          <cell r="Q326">
            <v>7.1999999999999998E-3</v>
          </cell>
          <cell r="R326">
            <v>2.189E-3</v>
          </cell>
          <cell r="S326">
            <v>4.5999999999999999E-3</v>
          </cell>
          <cell r="T326">
            <v>5.0000000000000001E-3</v>
          </cell>
          <cell r="U326">
            <v>4.8999999999999998E-3</v>
          </cell>
          <cell r="V326">
            <v>1.0800000000000001E-2</v>
          </cell>
          <cell r="W326" t="str">
            <v>INEXISTENTE</v>
          </cell>
          <cell r="X326">
            <v>4.4000000000000003E-3</v>
          </cell>
          <cell r="Y326" t="str">
            <v>INEXISTENTE</v>
          </cell>
          <cell r="Z326" t="str">
            <v>INEXISTENTE</v>
          </cell>
          <cell r="AA326" t="str">
            <v>INEXISTENTE</v>
          </cell>
          <cell r="AB326" t="str">
            <v>INEXISTENTE</v>
          </cell>
        </row>
        <row r="327">
          <cell r="A327">
            <v>39114</v>
          </cell>
          <cell r="B327" t="str">
            <v>INEXISTENTE</v>
          </cell>
          <cell r="C327" t="str">
            <v>INEXISTENTE</v>
          </cell>
          <cell r="D327" t="str">
            <v>INEXISTENTE</v>
          </cell>
          <cell r="E327" t="str">
            <v>INEXISTENTE</v>
          </cell>
          <cell r="F327">
            <v>4.1999999999999997E-3</v>
          </cell>
          <cell r="G327">
            <v>2.3E-3</v>
          </cell>
          <cell r="H327" t="str">
            <v>INEXISTENTE</v>
          </cell>
          <cell r="I327" t="str">
            <v>INEXISTENTE</v>
          </cell>
          <cell r="J327" t="str">
            <v>INEXISTENTE</v>
          </cell>
          <cell r="K327" t="str">
            <v>INEXISTENTE</v>
          </cell>
          <cell r="L327">
            <v>2.7000000000000001E-3</v>
          </cell>
          <cell r="M327">
            <v>7.2099999999999996E-4</v>
          </cell>
          <cell r="N327">
            <v>4.5999999999999999E-3</v>
          </cell>
          <cell r="O327" t="str">
            <v>INEXISTENTE</v>
          </cell>
          <cell r="P327">
            <v>3.3E-3</v>
          </cell>
          <cell r="Q327">
            <v>5.7250000000000001E-3</v>
          </cell>
          <cell r="R327">
            <v>7.2099999999999996E-4</v>
          </cell>
          <cell r="S327">
            <v>3.2499999999999999E-3</v>
          </cell>
          <cell r="T327">
            <v>2.7000000000000001E-3</v>
          </cell>
          <cell r="U327">
            <v>4.1999999999999997E-3</v>
          </cell>
          <cell r="V327">
            <v>8.6999999999999994E-3</v>
          </cell>
          <cell r="W327" t="str">
            <v>INEXISTENTE</v>
          </cell>
          <cell r="X327">
            <v>4.4000000000000003E-3</v>
          </cell>
          <cell r="Y327" t="str">
            <v>INEXISTENTE</v>
          </cell>
          <cell r="Z327" t="str">
            <v>INEXISTENTE</v>
          </cell>
          <cell r="AA327" t="str">
            <v>INEXISTENTE</v>
          </cell>
          <cell r="AB327" t="str">
            <v>INEXISTENTE</v>
          </cell>
        </row>
        <row r="328">
          <cell r="A328">
            <v>39142</v>
          </cell>
          <cell r="B328" t="str">
            <v>INEXISTENTE</v>
          </cell>
          <cell r="C328" t="str">
            <v>INEXISTENTE</v>
          </cell>
          <cell r="D328" t="str">
            <v>INEXISTENTE</v>
          </cell>
          <cell r="E328" t="str">
            <v>INEXISTENTE</v>
          </cell>
          <cell r="F328">
            <v>4.4000000000000003E-3</v>
          </cell>
          <cell r="G328">
            <v>2.2000000000000001E-3</v>
          </cell>
          <cell r="H328" t="str">
            <v>INEXISTENTE</v>
          </cell>
          <cell r="I328" t="str">
            <v>INEXISTENTE</v>
          </cell>
          <cell r="J328" t="str">
            <v>INEXISTENTE</v>
          </cell>
          <cell r="K328" t="str">
            <v>INEXISTENTE</v>
          </cell>
          <cell r="L328">
            <v>3.3999999999999998E-3</v>
          </cell>
          <cell r="M328">
            <v>1.8760000000000001E-3</v>
          </cell>
          <cell r="N328">
            <v>4.1000000000000003E-3</v>
          </cell>
          <cell r="O328" t="str">
            <v>INEXISTENTE</v>
          </cell>
          <cell r="P328">
            <v>1.1000000000000001E-3</v>
          </cell>
          <cell r="Q328">
            <v>6.8849999999999996E-3</v>
          </cell>
          <cell r="R328">
            <v>1.8760000000000001E-3</v>
          </cell>
          <cell r="S328">
            <v>3.3E-3</v>
          </cell>
          <cell r="T328">
            <v>3.3999999999999998E-3</v>
          </cell>
          <cell r="U328">
            <v>4.4000000000000003E-3</v>
          </cell>
          <cell r="V328">
            <v>1.0500000000000001E-2</v>
          </cell>
          <cell r="W328" t="str">
            <v>INEXISTENTE</v>
          </cell>
          <cell r="X328">
            <v>3.7000000000000002E-3</v>
          </cell>
          <cell r="Y328" t="str">
            <v>INEXISTENTE</v>
          </cell>
          <cell r="Z328" t="str">
            <v>INEXISTENTE</v>
          </cell>
          <cell r="AA328" t="str">
            <v>INEXISTENTE</v>
          </cell>
          <cell r="AB328" t="str">
            <v>INEXISTENTE</v>
          </cell>
        </row>
        <row r="329">
          <cell r="A329">
            <v>39173</v>
          </cell>
          <cell r="B329" t="str">
            <v>INEXISTENTE</v>
          </cell>
          <cell r="C329" t="str">
            <v>INEXISTENTE</v>
          </cell>
          <cell r="D329" t="str">
            <v>INEXISTENTE</v>
          </cell>
          <cell r="E329" t="str">
            <v>INEXISTENTE</v>
          </cell>
          <cell r="F329">
            <v>2.5999999999999999E-3</v>
          </cell>
          <cell r="G329">
            <v>1.4E-3</v>
          </cell>
          <cell r="H329" t="str">
            <v>INEXISTENTE</v>
          </cell>
          <cell r="I329" t="str">
            <v>INEXISTENTE</v>
          </cell>
          <cell r="J329" t="str">
            <v>INEXISTENTE</v>
          </cell>
          <cell r="K329" t="str">
            <v>INEXISTENTE</v>
          </cell>
          <cell r="L329">
            <v>4.0000000000000002E-4</v>
          </cell>
          <cell r="M329">
            <v>1.2719999999999999E-3</v>
          </cell>
          <cell r="N329">
            <v>2.2000000000000001E-3</v>
          </cell>
          <cell r="O329" t="str">
            <v>INEXISTENTE</v>
          </cell>
          <cell r="P329">
            <v>3.3E-3</v>
          </cell>
          <cell r="Q329">
            <v>6.2779999999999997E-3</v>
          </cell>
          <cell r="R329">
            <v>1.2719999999999999E-3</v>
          </cell>
          <cell r="S329">
            <v>2E-3</v>
          </cell>
          <cell r="T329">
            <v>4.0000000000000002E-4</v>
          </cell>
          <cell r="U329">
            <v>2.5999999999999999E-3</v>
          </cell>
          <cell r="V329">
            <v>9.4000000000000004E-3</v>
          </cell>
          <cell r="W329" t="str">
            <v>INEXISTENTE</v>
          </cell>
          <cell r="X329">
            <v>2.5000000000000001E-3</v>
          </cell>
          <cell r="Y329" t="str">
            <v>INEXISTENTE</v>
          </cell>
          <cell r="Z329" t="str">
            <v>INEXISTENTE</v>
          </cell>
          <cell r="AA329" t="str">
            <v>INEXISTENTE</v>
          </cell>
          <cell r="AB329" t="str">
            <v>INEXISTENTE</v>
          </cell>
        </row>
        <row r="330">
          <cell r="A330">
            <v>39203</v>
          </cell>
          <cell r="B330" t="str">
            <v>INEXISTENTE</v>
          </cell>
          <cell r="C330" t="str">
            <v>INEXISTENTE</v>
          </cell>
          <cell r="D330" t="str">
            <v>INEXISTENTE</v>
          </cell>
          <cell r="E330" t="str">
            <v>INEXISTENTE</v>
          </cell>
          <cell r="F330">
            <v>2.5999999999999999E-3</v>
          </cell>
          <cell r="G330">
            <v>1.6000000000000001E-3</v>
          </cell>
          <cell r="H330" t="str">
            <v>INEXISTENTE</v>
          </cell>
          <cell r="I330" t="str">
            <v>INEXISTENTE</v>
          </cell>
          <cell r="J330" t="str">
            <v>INEXISTENTE</v>
          </cell>
          <cell r="K330" t="str">
            <v>INEXISTENTE</v>
          </cell>
          <cell r="L330">
            <v>4.0000000000000002E-4</v>
          </cell>
          <cell r="M330">
            <v>1.689E-3</v>
          </cell>
          <cell r="N330">
            <v>2.5999999999999999E-3</v>
          </cell>
          <cell r="O330" t="str">
            <v>INEXISTENTE</v>
          </cell>
          <cell r="P330">
            <v>3.5999999999999999E-3</v>
          </cell>
          <cell r="Q330">
            <v>6.6969999999999998E-3</v>
          </cell>
          <cell r="R330">
            <v>1.689E-3</v>
          </cell>
          <cell r="S330">
            <v>2.0999999999999999E-3</v>
          </cell>
          <cell r="T330">
            <v>4.0000000000000002E-4</v>
          </cell>
          <cell r="U330">
            <v>2.5999999999999999E-3</v>
          </cell>
          <cell r="V330">
            <v>1.03E-2</v>
          </cell>
          <cell r="W330" t="str">
            <v>INEXISTENTE</v>
          </cell>
          <cell r="X330">
            <v>2.8000000000000004E-3</v>
          </cell>
          <cell r="Y330" t="str">
            <v>INEXISTENTE</v>
          </cell>
          <cell r="Z330" t="str">
            <v>INEXISTENTE</v>
          </cell>
          <cell r="AA330" t="str">
            <v>INEXISTENTE</v>
          </cell>
          <cell r="AB330" t="str">
            <v>INEXISTENTE</v>
          </cell>
        </row>
        <row r="331">
          <cell r="A331">
            <v>39234</v>
          </cell>
          <cell r="B331" t="str">
            <v>INEXISTENTE</v>
          </cell>
          <cell r="C331" t="str">
            <v>INEXISTENTE</v>
          </cell>
          <cell r="D331" t="str">
            <v>INEXISTENTE</v>
          </cell>
          <cell r="E331" t="str">
            <v>INEXISTENTE</v>
          </cell>
          <cell r="F331">
            <v>3.0999999999999999E-3</v>
          </cell>
          <cell r="G331">
            <v>2.5999999999999999E-3</v>
          </cell>
          <cell r="H331" t="str">
            <v>INEXISTENTE</v>
          </cell>
          <cell r="I331" t="str">
            <v>INEXISTENTE</v>
          </cell>
          <cell r="J331" t="str">
            <v>INEXISTENTE</v>
          </cell>
          <cell r="K331" t="str">
            <v>INEXISTENTE</v>
          </cell>
          <cell r="L331">
            <v>2.5999999999999999E-3</v>
          </cell>
          <cell r="M331">
            <v>9.5399999999999999E-4</v>
          </cell>
          <cell r="N331">
            <v>2.8999999999999998E-3</v>
          </cell>
          <cell r="O331" t="str">
            <v>INEXISTENTE</v>
          </cell>
          <cell r="P331">
            <v>5.4999999999999997E-3</v>
          </cell>
          <cell r="Q331">
            <v>5.9589999999999999E-3</v>
          </cell>
          <cell r="R331">
            <v>9.5399999999999999E-4</v>
          </cell>
          <cell r="S331">
            <v>2.8500000000000001E-3</v>
          </cell>
          <cell r="T331">
            <v>2.5999999999999999E-3</v>
          </cell>
          <cell r="U331">
            <v>3.0999999999999999E-3</v>
          </cell>
          <cell r="V331">
            <v>9.1000000000000004E-3</v>
          </cell>
          <cell r="W331" t="str">
            <v>INEXISTENTE</v>
          </cell>
          <cell r="X331">
            <v>2.8000000000000004E-3</v>
          </cell>
          <cell r="Y331" t="str">
            <v>INEXISTENTE</v>
          </cell>
          <cell r="Z331" t="str">
            <v>INEXISTENTE</v>
          </cell>
          <cell r="AA331" t="str">
            <v>INEXISTENTE</v>
          </cell>
          <cell r="AB331" t="str">
            <v>INEXISTENTE</v>
          </cell>
        </row>
        <row r="332">
          <cell r="A332">
            <v>39264</v>
          </cell>
          <cell r="B332" t="str">
            <v>INEXISTENTE</v>
          </cell>
          <cell r="C332" t="str">
            <v>INEXISTENTE</v>
          </cell>
          <cell r="D332" t="str">
            <v>INEXISTENTE</v>
          </cell>
          <cell r="E332" t="str">
            <v>INEXISTENTE</v>
          </cell>
          <cell r="F332">
            <v>3.2000000000000002E-3</v>
          </cell>
          <cell r="G332">
            <v>3.7000000000000002E-3</v>
          </cell>
          <cell r="H332" t="str">
            <v>INEXISTENTE</v>
          </cell>
          <cell r="I332" t="str">
            <v>INEXISTENTE</v>
          </cell>
          <cell r="J332" t="str">
            <v>INEXISTENTE</v>
          </cell>
          <cell r="K332" t="str">
            <v>INEXISTENTE</v>
          </cell>
          <cell r="L332">
            <v>2.8E-3</v>
          </cell>
          <cell r="M332">
            <v>1.469E-3</v>
          </cell>
          <cell r="N332">
            <v>2.3999999999999998E-3</v>
          </cell>
          <cell r="O332" t="str">
            <v>INEXISTENTE</v>
          </cell>
          <cell r="P332">
            <v>2.7000000000000001E-3</v>
          </cell>
          <cell r="Q332">
            <v>6.476E-3</v>
          </cell>
          <cell r="R332">
            <v>1.469E-3</v>
          </cell>
          <cell r="S332">
            <v>3.4499999999999999E-3</v>
          </cell>
          <cell r="T332">
            <v>2.8E-3</v>
          </cell>
          <cell r="U332">
            <v>3.2000000000000002E-3</v>
          </cell>
          <cell r="V332">
            <v>9.7000000000000003E-3</v>
          </cell>
          <cell r="W332" t="str">
            <v>INEXISTENTE</v>
          </cell>
          <cell r="X332">
            <v>2.3999999999999998E-3</v>
          </cell>
          <cell r="Y332" t="str">
            <v>INEXISTENTE</v>
          </cell>
          <cell r="Z332" t="str">
            <v>INEXISTENTE</v>
          </cell>
          <cell r="AA332" t="str">
            <v>INEXISTENTE</v>
          </cell>
          <cell r="AB332" t="str">
            <v>INEXISTENTE</v>
          </cell>
        </row>
        <row r="333">
          <cell r="A333">
            <v>39295</v>
          </cell>
          <cell r="B333" t="str">
            <v>INEXISTENTE</v>
          </cell>
          <cell r="C333" t="str">
            <v>INEXISTENTE</v>
          </cell>
          <cell r="D333" t="str">
            <v>INEXISTENTE</v>
          </cell>
          <cell r="E333" t="str">
            <v>INEXISTENTE</v>
          </cell>
          <cell r="F333">
            <v>5.8999999999999999E-3</v>
          </cell>
          <cell r="G333">
            <v>1.3899999999999999E-2</v>
          </cell>
          <cell r="H333" t="str">
            <v>INEXISTENTE</v>
          </cell>
          <cell r="I333" t="str">
            <v>INEXISTENTE</v>
          </cell>
          <cell r="J333" t="str">
            <v>INEXISTENTE</v>
          </cell>
          <cell r="K333" t="str">
            <v>INEXISTENTE</v>
          </cell>
          <cell r="L333">
            <v>9.7999999999999997E-3</v>
          </cell>
          <cell r="M333">
            <v>1.4660000000000001E-3</v>
          </cell>
          <cell r="N333">
            <v>4.1999999999999997E-3</v>
          </cell>
          <cell r="O333" t="str">
            <v>INEXISTENTE</v>
          </cell>
          <cell r="P333">
            <v>6.9999999999999999E-4</v>
          </cell>
          <cell r="Q333">
            <v>6.4729999999999996E-3</v>
          </cell>
          <cell r="R333">
            <v>1.4660000000000001E-3</v>
          </cell>
          <cell r="S333">
            <v>9.8999999999999991E-3</v>
          </cell>
          <cell r="T333">
            <v>9.7999999999999997E-3</v>
          </cell>
          <cell r="U333">
            <v>5.8999999999999999E-3</v>
          </cell>
          <cell r="V333">
            <v>9.9000000000000008E-3</v>
          </cell>
          <cell r="W333" t="str">
            <v>INEXISTENTE</v>
          </cell>
          <cell r="X333">
            <v>4.6999999999999993E-3</v>
          </cell>
          <cell r="Y333" t="str">
            <v>INEXISTENTE</v>
          </cell>
          <cell r="Z333" t="str">
            <v>INEXISTENTE</v>
          </cell>
          <cell r="AA333" t="str">
            <v>INEXISTENTE</v>
          </cell>
          <cell r="AB333" t="str">
            <v>INEXISTENTE</v>
          </cell>
        </row>
        <row r="334">
          <cell r="A334">
            <v>39326</v>
          </cell>
          <cell r="B334" t="str">
            <v>INEXISTENTE</v>
          </cell>
          <cell r="C334" t="str">
            <v>INEXISTENTE</v>
          </cell>
          <cell r="D334" t="str">
            <v>INEXISTENTE</v>
          </cell>
          <cell r="E334" t="str">
            <v>INEXISTENTE</v>
          </cell>
          <cell r="F334">
            <v>2.5000000000000001E-3</v>
          </cell>
          <cell r="G334">
            <v>1.17E-2</v>
          </cell>
          <cell r="H334" t="str">
            <v>INEXISTENTE</v>
          </cell>
          <cell r="I334" t="str">
            <v>INEXISTENTE</v>
          </cell>
          <cell r="J334" t="str">
            <v>INEXISTENTE</v>
          </cell>
          <cell r="K334" t="str">
            <v>INEXISTENTE</v>
          </cell>
          <cell r="L334">
            <v>1.29E-2</v>
          </cell>
          <cell r="M334">
            <v>3.5199999999999999E-4</v>
          </cell>
          <cell r="N334">
            <v>2.8999999999999998E-3</v>
          </cell>
          <cell r="O334" t="str">
            <v>INEXISTENTE</v>
          </cell>
          <cell r="P334">
            <v>2.3999999999999998E-3</v>
          </cell>
          <cell r="Q334">
            <v>5.3540000000000003E-3</v>
          </cell>
          <cell r="R334">
            <v>3.5199999999999999E-4</v>
          </cell>
          <cell r="S334">
            <v>7.1000000000000004E-3</v>
          </cell>
          <cell r="T334">
            <v>1.29E-2</v>
          </cell>
          <cell r="U334">
            <v>2.5000000000000001E-3</v>
          </cell>
          <cell r="V334">
            <v>8.0000000000000002E-3</v>
          </cell>
          <cell r="W334" t="str">
            <v>INEXISTENTE</v>
          </cell>
          <cell r="X334">
            <v>1.8E-3</v>
          </cell>
          <cell r="Y334" t="str">
            <v>INEXISTENTE</v>
          </cell>
          <cell r="Z334" t="str">
            <v>INEXISTENTE</v>
          </cell>
          <cell r="AA334" t="str">
            <v>INEXISTENTE</v>
          </cell>
          <cell r="AB334" t="str">
            <v>INEXISTENTE</v>
          </cell>
        </row>
        <row r="335">
          <cell r="A335">
            <v>39356</v>
          </cell>
          <cell r="B335" t="str">
            <v>INEXISTENTE</v>
          </cell>
          <cell r="C335" t="str">
            <v>INEXISTENTE</v>
          </cell>
          <cell r="D335" t="str">
            <v>INEXISTENTE</v>
          </cell>
          <cell r="E335" t="str">
            <v>INEXISTENTE</v>
          </cell>
          <cell r="F335">
            <v>3.0000000000000001E-3</v>
          </cell>
          <cell r="G335">
            <v>7.4999999999999997E-3</v>
          </cell>
          <cell r="H335" t="str">
            <v>INEXISTENTE</v>
          </cell>
          <cell r="I335" t="str">
            <v>INEXISTENTE</v>
          </cell>
          <cell r="J335" t="str">
            <v>INEXISTENTE</v>
          </cell>
          <cell r="K335" t="str">
            <v>INEXISTENTE</v>
          </cell>
          <cell r="L335">
            <v>1.0500000000000001E-2</v>
          </cell>
          <cell r="M335">
            <v>1.142E-3</v>
          </cell>
          <cell r="N335">
            <v>2.3999999999999998E-3</v>
          </cell>
          <cell r="O335" t="str">
            <v>INEXISTENTE</v>
          </cell>
          <cell r="P335">
            <v>8.0000000000000004E-4</v>
          </cell>
          <cell r="Q335">
            <v>6.1479999999999998E-3</v>
          </cell>
          <cell r="R335">
            <v>1.142E-3</v>
          </cell>
          <cell r="S335">
            <v>5.2499999999999995E-3</v>
          </cell>
          <cell r="T335">
            <v>1.0500000000000001E-2</v>
          </cell>
          <cell r="U335">
            <v>3.0000000000000001E-3</v>
          </cell>
          <cell r="V335">
            <v>9.2999999999999992E-3</v>
          </cell>
          <cell r="W335" t="str">
            <v>INEXISTENTE</v>
          </cell>
          <cell r="X335">
            <v>3.0000000000000001E-3</v>
          </cell>
          <cell r="Y335" t="str">
            <v>INEXISTENTE</v>
          </cell>
          <cell r="Z335" t="str">
            <v>INEXISTENTE</v>
          </cell>
          <cell r="AA335" t="str">
            <v>INEXISTENTE</v>
          </cell>
          <cell r="AB335" t="str">
            <v>INEXISTENTE</v>
          </cell>
        </row>
        <row r="336">
          <cell r="A336">
            <v>39387</v>
          </cell>
          <cell r="B336" t="str">
            <v>INEXISTENTE</v>
          </cell>
          <cell r="C336" t="str">
            <v>INEXISTENTE</v>
          </cell>
          <cell r="D336" t="str">
            <v>INEXISTENTE</v>
          </cell>
          <cell r="E336" t="str">
            <v>INEXISTENTE</v>
          </cell>
          <cell r="F336">
            <v>4.3E-3</v>
          </cell>
          <cell r="G336">
            <v>1.0500000000000001E-2</v>
          </cell>
          <cell r="H336" t="str">
            <v>INEXISTENTE</v>
          </cell>
          <cell r="I336" t="str">
            <v>INEXISTENTE</v>
          </cell>
          <cell r="J336" t="str">
            <v>INEXISTENTE</v>
          </cell>
          <cell r="K336" t="str">
            <v>INEXISTENTE</v>
          </cell>
          <cell r="L336">
            <v>6.8999999999999999E-3</v>
          </cell>
          <cell r="M336">
            <v>5.9000000000000003E-4</v>
          </cell>
          <cell r="N336">
            <v>2.3E-3</v>
          </cell>
          <cell r="O336" t="str">
            <v>INEXISTENTE</v>
          </cell>
          <cell r="P336">
            <v>4.7000000000000002E-3</v>
          </cell>
          <cell r="Q336">
            <v>5.5929999999999999E-3</v>
          </cell>
          <cell r="R336">
            <v>5.9000000000000003E-4</v>
          </cell>
          <cell r="S336">
            <v>7.4000000000000003E-3</v>
          </cell>
          <cell r="T336">
            <v>6.8999999999999999E-3</v>
          </cell>
          <cell r="U336">
            <v>4.3E-3</v>
          </cell>
          <cell r="V336">
            <v>8.3999999999999995E-3</v>
          </cell>
          <cell r="W336" t="str">
            <v>INEXISTENTE</v>
          </cell>
          <cell r="X336">
            <v>3.8E-3</v>
          </cell>
          <cell r="Y336" t="str">
            <v>INEXISTENTE</v>
          </cell>
          <cell r="Z336" t="str">
            <v>INEXISTENTE</v>
          </cell>
          <cell r="AA336" t="str">
            <v>INEXISTENTE</v>
          </cell>
          <cell r="AB336" t="str">
            <v>INEXISTENTE</v>
          </cell>
        </row>
        <row r="337">
          <cell r="A337">
            <v>39417</v>
          </cell>
          <cell r="B337" t="str">
            <v>INEXISTENTE</v>
          </cell>
          <cell r="C337" t="str">
            <v>INEXISTENTE</v>
          </cell>
          <cell r="D337" t="str">
            <v>INEXISTENTE</v>
          </cell>
          <cell r="E337" t="str">
            <v>INEXISTENTE</v>
          </cell>
          <cell r="F337">
            <v>9.7000000000000003E-3</v>
          </cell>
          <cell r="G337">
            <v>1.47E-2</v>
          </cell>
          <cell r="H337" t="str">
            <v>INEXISTENTE</v>
          </cell>
          <cell r="I337" t="str">
            <v>INEXISTENTE</v>
          </cell>
          <cell r="J337" t="str">
            <v>INEXISTENTE</v>
          </cell>
          <cell r="K337" t="str">
            <v>INEXISTENTE</v>
          </cell>
          <cell r="L337">
            <v>1.7600000000000001E-2</v>
          </cell>
          <cell r="M337">
            <v>6.4000000000000005E-4</v>
          </cell>
          <cell r="N337">
            <v>7.0000000000000001E-3</v>
          </cell>
          <cell r="O337" t="str">
            <v>INEXISTENTE</v>
          </cell>
          <cell r="P337">
            <v>8.2000000000000007E-3</v>
          </cell>
          <cell r="Q337">
            <v>5.6429999999999996E-3</v>
          </cell>
          <cell r="R337">
            <v>6.4000000000000005E-4</v>
          </cell>
          <cell r="S337">
            <v>1.2199999999999999E-2</v>
          </cell>
          <cell r="T337">
            <v>1.7600000000000001E-2</v>
          </cell>
          <cell r="U337">
            <v>9.7000000000000003E-3</v>
          </cell>
          <cell r="V337">
            <v>8.3999999999999995E-3</v>
          </cell>
          <cell r="W337" t="str">
            <v>INEXISTENTE</v>
          </cell>
          <cell r="X337">
            <v>7.4000000000000003E-3</v>
          </cell>
          <cell r="Y337" t="str">
            <v>INEXISTENTE</v>
          </cell>
          <cell r="Z337" t="str">
            <v>INEXISTENTE</v>
          </cell>
          <cell r="AA337" t="str">
            <v>INEXISTENTE</v>
          </cell>
          <cell r="AB337" t="str">
            <v>INEXISTENTE</v>
          </cell>
        </row>
        <row r="338">
          <cell r="A338">
            <v>39448</v>
          </cell>
          <cell r="B338" t="str">
            <v>INEXISTENTE</v>
          </cell>
          <cell r="C338" t="str">
            <v>INEXISTENTE</v>
          </cell>
          <cell r="D338" t="str">
            <v>INEXISTENTE</v>
          </cell>
          <cell r="E338" t="str">
            <v>INEXISTENTE</v>
          </cell>
          <cell r="F338">
            <v>6.8999999999999999E-3</v>
          </cell>
          <cell r="G338">
            <v>9.9000000000000008E-3</v>
          </cell>
          <cell r="H338" t="str">
            <v>INEXISTENTE</v>
          </cell>
          <cell r="I338" t="str">
            <v>INEXISTENTE</v>
          </cell>
          <cell r="J338" t="str">
            <v>INEXISTENTE</v>
          </cell>
          <cell r="K338" t="str">
            <v>INEXISTENTE</v>
          </cell>
          <cell r="L338">
            <v>1.09E-2</v>
          </cell>
          <cell r="M338">
            <v>1.01E-3</v>
          </cell>
          <cell r="N338">
            <v>7.0000000000000001E-3</v>
          </cell>
          <cell r="O338" t="str">
            <v>INEXISTENTE</v>
          </cell>
          <cell r="P338">
            <v>5.1999999999999998E-3</v>
          </cell>
          <cell r="Q338">
            <v>6.0150000000000004E-3</v>
          </cell>
          <cell r="R338">
            <v>1.01E-3</v>
          </cell>
          <cell r="S338">
            <v>8.4000000000000012E-3</v>
          </cell>
          <cell r="T338">
            <v>1.09E-2</v>
          </cell>
          <cell r="U338">
            <v>6.8999999999999999E-3</v>
          </cell>
          <cell r="V338">
            <v>9.2999999999999992E-3</v>
          </cell>
          <cell r="W338" t="str">
            <v>INEXISTENTE</v>
          </cell>
          <cell r="X338">
            <v>5.4000000000000003E-3</v>
          </cell>
          <cell r="Y338" t="str">
            <v>INEXISTENTE</v>
          </cell>
          <cell r="Z338" t="str">
            <v>INEXISTENTE</v>
          </cell>
          <cell r="AA338" t="str">
            <v>INEXISTENTE</v>
          </cell>
          <cell r="AB338" t="str">
            <v>INEXISTENTE</v>
          </cell>
        </row>
        <row r="339">
          <cell r="A339">
            <v>39479</v>
          </cell>
          <cell r="B339" t="str">
            <v>INEXISTENTE</v>
          </cell>
          <cell r="C339" t="str">
            <v>INEXISTENTE</v>
          </cell>
          <cell r="D339" t="str">
            <v>INEXISTENTE</v>
          </cell>
          <cell r="E339" t="str">
            <v>INEXISTENTE</v>
          </cell>
          <cell r="F339">
            <v>4.7999999999999996E-3</v>
          </cell>
          <cell r="G339">
            <v>3.8E-3</v>
          </cell>
          <cell r="H339" t="str">
            <v>INEXISTENTE</v>
          </cell>
          <cell r="I339" t="str">
            <v>INEXISTENTE</v>
          </cell>
          <cell r="J339" t="str">
            <v>INEXISTENTE</v>
          </cell>
          <cell r="K339" t="str">
            <v>INEXISTENTE</v>
          </cell>
          <cell r="L339">
            <v>5.3E-3</v>
          </cell>
          <cell r="M339">
            <v>2.43E-4</v>
          </cell>
          <cell r="N339">
            <v>6.4000000000000003E-3</v>
          </cell>
          <cell r="O339" t="str">
            <v>INEXISTENTE</v>
          </cell>
          <cell r="P339">
            <v>1.9E-3</v>
          </cell>
          <cell r="Q339">
            <v>5.2440000000000004E-3</v>
          </cell>
          <cell r="R339">
            <v>2.43E-4</v>
          </cell>
          <cell r="S339">
            <v>4.3E-3</v>
          </cell>
          <cell r="T339">
            <v>5.3E-3</v>
          </cell>
          <cell r="U339">
            <v>5.1000000000001044E-3</v>
          </cell>
          <cell r="V339">
            <v>8.0000000000000002E-3</v>
          </cell>
          <cell r="W339" t="str">
            <v>INEXISTENTE</v>
          </cell>
          <cell r="X339">
            <v>4.8999999999999998E-3</v>
          </cell>
          <cell r="Y339" t="str">
            <v>INEXISTENTE</v>
          </cell>
          <cell r="Z339" t="str">
            <v>INEXISTENTE</v>
          </cell>
          <cell r="AA339" t="str">
            <v>INEXISTENTE</v>
          </cell>
          <cell r="AB339" t="str">
            <v>INEXISTENTE</v>
          </cell>
        </row>
        <row r="340">
          <cell r="A340">
            <v>39508</v>
          </cell>
          <cell r="B340" t="str">
            <v>INEXISTENTE</v>
          </cell>
          <cell r="C340" t="str">
            <v>INEXISTENTE</v>
          </cell>
          <cell r="D340" t="str">
            <v>INEXISTENTE</v>
          </cell>
          <cell r="E340" t="str">
            <v>INEXISTENTE</v>
          </cell>
          <cell r="F340">
            <v>5.1000000000000004E-3</v>
          </cell>
          <cell r="G340">
            <v>7.0000000000000001E-3</v>
          </cell>
          <cell r="H340" t="str">
            <v>INEXISTENTE</v>
          </cell>
          <cell r="I340" t="str">
            <v>INEXISTENTE</v>
          </cell>
          <cell r="J340" t="str">
            <v>INEXISTENTE</v>
          </cell>
          <cell r="K340" t="str">
            <v>INEXISTENTE</v>
          </cell>
          <cell r="L340">
            <v>7.4000000000000003E-3</v>
          </cell>
          <cell r="M340">
            <v>4.0900000000000002E-4</v>
          </cell>
          <cell r="N340">
            <v>2.3E-3</v>
          </cell>
          <cell r="O340" t="str">
            <v>INEXISTENTE</v>
          </cell>
          <cell r="P340">
            <v>3.0999999999999999E-3</v>
          </cell>
          <cell r="Q340">
            <v>5.411E-3</v>
          </cell>
          <cell r="R340">
            <v>4.0900000000000002E-4</v>
          </cell>
          <cell r="S340">
            <v>6.0499999999999998E-3</v>
          </cell>
          <cell r="T340">
            <v>7.4000000000000003E-3</v>
          </cell>
          <cell r="U340">
            <v>5.1000000000000004E-3</v>
          </cell>
          <cell r="V340">
            <v>8.3999999999999995E-3</v>
          </cell>
          <cell r="W340" t="str">
            <v>INEXISTENTE</v>
          </cell>
          <cell r="X340">
            <v>4.7999999999999996E-3</v>
          </cell>
          <cell r="Y340" t="str">
            <v>INEXISTENTE</v>
          </cell>
          <cell r="Z340" t="str">
            <v>INEXISTENTE</v>
          </cell>
          <cell r="AA340" t="str">
            <v>INEXISTENTE</v>
          </cell>
          <cell r="AB340" t="str">
            <v>INEXISTENTE</v>
          </cell>
        </row>
        <row r="341">
          <cell r="A341">
            <v>39539</v>
          </cell>
          <cell r="B341" t="str">
            <v>INEXISTENTE</v>
          </cell>
          <cell r="C341" t="str">
            <v>INEXISTENTE</v>
          </cell>
          <cell r="D341" t="str">
            <v>INEXISTENTE</v>
          </cell>
          <cell r="E341" t="str">
            <v>INEXISTENTE</v>
          </cell>
          <cell r="F341">
            <v>6.4000000000000003E-3</v>
          </cell>
          <cell r="G341">
            <v>1.12E-2</v>
          </cell>
          <cell r="H341" t="str">
            <v>INEXISTENTE</v>
          </cell>
          <cell r="I341" t="str">
            <v>INEXISTENTE</v>
          </cell>
          <cell r="J341" t="str">
            <v>INEXISTENTE</v>
          </cell>
          <cell r="K341" t="str">
            <v>INEXISTENTE</v>
          </cell>
          <cell r="L341">
            <v>6.8999999999999999E-3</v>
          </cell>
          <cell r="M341">
            <v>9.5500000000000001E-4</v>
          </cell>
          <cell r="N341">
            <v>5.8999999999999999E-3</v>
          </cell>
          <cell r="O341" t="str">
            <v>INEXISTENTE</v>
          </cell>
          <cell r="P341">
            <v>5.4000000000000003E-3</v>
          </cell>
          <cell r="Q341">
            <v>5.96E-3</v>
          </cell>
          <cell r="R341">
            <v>9.5500000000000001E-4</v>
          </cell>
          <cell r="S341">
            <v>8.8000000000000005E-3</v>
          </cell>
          <cell r="T341">
            <v>6.8999999999999999E-3</v>
          </cell>
          <cell r="U341">
            <v>6.4000000000000003E-3</v>
          </cell>
          <cell r="V341">
            <v>8.9999999999999993E-3</v>
          </cell>
          <cell r="W341" t="str">
            <v>INEXISTENTE</v>
          </cell>
          <cell r="X341">
            <v>5.5000000000000005E-3</v>
          </cell>
          <cell r="Y341" t="str">
            <v>INEXISTENTE</v>
          </cell>
          <cell r="Z341" t="str">
            <v>INEXISTENTE</v>
          </cell>
          <cell r="AA341" t="str">
            <v>INEXISTENTE</v>
          </cell>
          <cell r="AB341" t="str">
            <v>INEXISTENTE</v>
          </cell>
        </row>
        <row r="342">
          <cell r="A342">
            <v>39569</v>
          </cell>
          <cell r="B342" t="str">
            <v>INEXISTENTE</v>
          </cell>
          <cell r="C342" t="str">
            <v>INEXISTENTE</v>
          </cell>
          <cell r="D342" t="str">
            <v>INEXISTENTE</v>
          </cell>
          <cell r="E342" t="str">
            <v>INEXISTENTE</v>
          </cell>
          <cell r="F342">
            <v>9.5999999999999992E-3</v>
          </cell>
          <cell r="G342">
            <v>1.8800000000000001E-2</v>
          </cell>
          <cell r="H342" t="str">
            <v>INEXISTENTE</v>
          </cell>
          <cell r="I342" t="str">
            <v>INEXISTENTE</v>
          </cell>
          <cell r="J342" t="str">
            <v>INEXISTENTE</v>
          </cell>
          <cell r="K342" t="str">
            <v>INEXISTENTE</v>
          </cell>
          <cell r="L342">
            <v>1.61E-2</v>
          </cell>
          <cell r="M342">
            <v>7.36E-4</v>
          </cell>
          <cell r="N342">
            <v>5.5999999999999999E-3</v>
          </cell>
          <cell r="O342" t="str">
            <v>INEXISTENTE</v>
          </cell>
          <cell r="P342">
            <v>1.23E-2</v>
          </cell>
          <cell r="Q342">
            <v>5.7400000000000003E-3</v>
          </cell>
          <cell r="R342">
            <v>7.36E-4</v>
          </cell>
          <cell r="S342">
            <v>1.4200000000000001E-2</v>
          </cell>
          <cell r="T342">
            <v>1.61E-2</v>
          </cell>
          <cell r="U342">
            <v>9.5999999999999992E-3</v>
          </cell>
          <cell r="V342">
            <v>8.8000000000000005E-3</v>
          </cell>
          <cell r="W342" t="str">
            <v>INEXISTENTE</v>
          </cell>
          <cell r="X342">
            <v>7.9000000000000008E-3</v>
          </cell>
          <cell r="Y342" t="str">
            <v>INEXISTENTE</v>
          </cell>
          <cell r="Z342" t="str">
            <v>INEXISTENTE</v>
          </cell>
          <cell r="AA342" t="str">
            <v>INEXISTENTE</v>
          </cell>
          <cell r="AB342" t="str">
            <v>INEXISTENTE</v>
          </cell>
        </row>
        <row r="343">
          <cell r="A343">
            <v>39600</v>
          </cell>
          <cell r="B343" t="str">
            <v>INEXISTENTE</v>
          </cell>
          <cell r="C343" t="str">
            <v>INEXISTENTE</v>
          </cell>
          <cell r="D343" t="str">
            <v>INEXISTENTE</v>
          </cell>
          <cell r="E343" t="str">
            <v>INEXISTENTE</v>
          </cell>
          <cell r="F343">
            <v>9.1000000000000004E-3</v>
          </cell>
          <cell r="G343">
            <v>1.89E-2</v>
          </cell>
          <cell r="H343" t="str">
            <v>INEXISTENTE</v>
          </cell>
          <cell r="I343" t="str">
            <v>INEXISTENTE</v>
          </cell>
          <cell r="J343" t="str">
            <v>INEXISTENTE</v>
          </cell>
          <cell r="K343" t="str">
            <v>INEXISTENTE</v>
          </cell>
          <cell r="L343">
            <v>1.9800000000000002E-2</v>
          </cell>
          <cell r="M343">
            <v>1.1460000000000001E-3</v>
          </cell>
          <cell r="N343">
            <v>8.9999999999999993E-3</v>
          </cell>
          <cell r="O343" t="str">
            <v>INEXISTENTE</v>
          </cell>
          <cell r="P343">
            <v>9.5999999999999992E-3</v>
          </cell>
          <cell r="Q343">
            <v>6.1520000000000004E-3</v>
          </cell>
          <cell r="R343">
            <v>1.1460000000000001E-3</v>
          </cell>
          <cell r="S343">
            <v>1.4E-2</v>
          </cell>
          <cell r="T343">
            <v>1.9800000000000002E-2</v>
          </cell>
          <cell r="U343">
            <v>9.1000000000000004E-3</v>
          </cell>
          <cell r="V343">
            <v>9.5999999999999992E-3</v>
          </cell>
          <cell r="W343" t="str">
            <v>INEXISTENTE</v>
          </cell>
          <cell r="X343">
            <v>7.4000000000000003E-3</v>
          </cell>
          <cell r="Y343" t="str">
            <v>INEXISTENTE</v>
          </cell>
          <cell r="Z343" t="str">
            <v>INEXISTENTE</v>
          </cell>
          <cell r="AA343" t="str">
            <v>INEXISTENTE</v>
          </cell>
          <cell r="AB343" t="str">
            <v>INEXISTENTE</v>
          </cell>
        </row>
        <row r="344">
          <cell r="A344">
            <v>39630</v>
          </cell>
          <cell r="B344" t="str">
            <v>INEXISTENTE</v>
          </cell>
          <cell r="C344" t="str">
            <v>INEXISTENTE</v>
          </cell>
          <cell r="D344" t="str">
            <v>INEXISTENTE</v>
          </cell>
          <cell r="E344" t="str">
            <v>INEXISTENTE</v>
          </cell>
          <cell r="F344">
            <v>5.7999999999999996E-3</v>
          </cell>
          <cell r="G344">
            <v>1.12E-2</v>
          </cell>
          <cell r="H344" t="str">
            <v>INEXISTENTE</v>
          </cell>
          <cell r="I344" t="str">
            <v>INEXISTENTE</v>
          </cell>
          <cell r="J344" t="str">
            <v>INEXISTENTE</v>
          </cell>
          <cell r="K344" t="str">
            <v>INEXISTENTE</v>
          </cell>
          <cell r="L344">
            <v>1.7600000000000001E-2</v>
          </cell>
          <cell r="M344">
            <v>1.9139999999999999E-3</v>
          </cell>
          <cell r="N344">
            <v>6.3E-3</v>
          </cell>
          <cell r="O344" t="str">
            <v>INEXISTENTE</v>
          </cell>
          <cell r="P344">
            <v>4.4999999999999997E-3</v>
          </cell>
          <cell r="Q344">
            <v>6.9239999999999996E-3</v>
          </cell>
          <cell r="R344">
            <v>1.9139999999999999E-3</v>
          </cell>
          <cell r="S344">
            <v>8.5000000000000006E-3</v>
          </cell>
          <cell r="T344">
            <v>1.7600000000000001E-2</v>
          </cell>
          <cell r="U344">
            <v>5.7999999999999996E-3</v>
          </cell>
          <cell r="V344">
            <v>1.0699999999999999E-2</v>
          </cell>
          <cell r="W344" t="str">
            <v>INEXISTENTE</v>
          </cell>
          <cell r="X344">
            <v>5.3E-3</v>
          </cell>
          <cell r="Y344" t="str">
            <v>INEXISTENTE</v>
          </cell>
          <cell r="Z344" t="str">
            <v>INEXISTENTE</v>
          </cell>
          <cell r="AA344" t="str">
            <v>INEXISTENTE</v>
          </cell>
          <cell r="AB344" t="str">
            <v>INEXISTENTE</v>
          </cell>
        </row>
        <row r="345">
          <cell r="A345">
            <v>39661</v>
          </cell>
          <cell r="B345" t="str">
            <v>INEXISTENTE</v>
          </cell>
          <cell r="C345" t="str">
            <v>INEXISTENTE</v>
          </cell>
          <cell r="D345" t="str">
            <v>INEXISTENTE</v>
          </cell>
          <cell r="E345" t="str">
            <v>INEXISTENTE</v>
          </cell>
          <cell r="F345">
            <v>2.0999999999999999E-3</v>
          </cell>
          <cell r="G345">
            <v>-3.8E-3</v>
          </cell>
          <cell r="H345" t="str">
            <v>INEXISTENTE</v>
          </cell>
          <cell r="I345" t="str">
            <v>INEXISTENTE</v>
          </cell>
          <cell r="J345" t="str">
            <v>INEXISTENTE</v>
          </cell>
          <cell r="K345" t="str">
            <v>INEXISTENTE</v>
          </cell>
          <cell r="L345">
            <v>-3.2000000000000002E-3</v>
          </cell>
          <cell r="M345">
            <v>1.5740000000000001E-3</v>
          </cell>
          <cell r="N345">
            <v>3.5000000000000001E-3</v>
          </cell>
          <cell r="O345" t="str">
            <v>INEXISTENTE</v>
          </cell>
          <cell r="P345">
            <v>3.8E-3</v>
          </cell>
          <cell r="Q345">
            <v>6.5820000000000002E-3</v>
          </cell>
          <cell r="R345">
            <v>1.5740000000000001E-3</v>
          </cell>
          <cell r="S345">
            <v>-8.5000000000000006E-4</v>
          </cell>
          <cell r="T345">
            <v>-3.2000000000000002E-3</v>
          </cell>
          <cell r="U345">
            <v>2.0999999999999999E-3</v>
          </cell>
          <cell r="V345">
            <v>1.0200000000000001E-2</v>
          </cell>
          <cell r="W345" t="str">
            <v>INEXISTENTE</v>
          </cell>
          <cell r="X345">
            <v>2.8000000000000004E-3</v>
          </cell>
          <cell r="Y345" t="str">
            <v>INEXISTENTE</v>
          </cell>
          <cell r="Z345" t="str">
            <v>INEXISTENTE</v>
          </cell>
          <cell r="AA345" t="str">
            <v>INEXISTENTE</v>
          </cell>
          <cell r="AB345" t="str">
            <v>INEXISTENTE</v>
          </cell>
        </row>
        <row r="346">
          <cell r="A346">
            <v>39692</v>
          </cell>
          <cell r="B346" t="str">
            <v>INEXISTENTE</v>
          </cell>
          <cell r="C346" t="str">
            <v>INEXISTENTE</v>
          </cell>
          <cell r="D346" t="str">
            <v>INEXISTENTE</v>
          </cell>
          <cell r="E346" t="str">
            <v>INEXISTENTE</v>
          </cell>
          <cell r="F346">
            <v>1.5E-3</v>
          </cell>
          <cell r="G346">
            <v>3.5999999999999999E-3</v>
          </cell>
          <cell r="H346" t="str">
            <v>INEXISTENTE</v>
          </cell>
          <cell r="I346" t="str">
            <v>INEXISTENTE</v>
          </cell>
          <cell r="J346" t="str">
            <v>INEXISTENTE</v>
          </cell>
          <cell r="K346" t="str">
            <v>INEXISTENTE</v>
          </cell>
          <cell r="L346">
            <v>1.1000000000000001E-3</v>
          </cell>
          <cell r="M346">
            <v>1.97E-3</v>
          </cell>
          <cell r="N346">
            <v>2.5999999999999999E-3</v>
          </cell>
          <cell r="O346" t="str">
            <v>INEXISTENTE</v>
          </cell>
          <cell r="P346">
            <v>3.8E-3</v>
          </cell>
          <cell r="Q346">
            <v>6.9800000000000001E-3</v>
          </cell>
          <cell r="R346">
            <v>1.97E-3</v>
          </cell>
          <cell r="S346">
            <v>2.5500000000000002E-3</v>
          </cell>
          <cell r="T346">
            <v>1.1000000000000001E-3</v>
          </cell>
          <cell r="U346">
            <v>1.5E-3</v>
          </cell>
          <cell r="V346">
            <v>1.0999999999999999E-2</v>
          </cell>
          <cell r="W346" t="str">
            <v>INEXISTENTE</v>
          </cell>
          <cell r="X346">
            <v>2.5999999999999999E-3</v>
          </cell>
          <cell r="Y346" t="str">
            <v>INEXISTENTE</v>
          </cell>
          <cell r="Z346" t="str">
            <v>INEXISTENTE</v>
          </cell>
          <cell r="AA346" t="str">
            <v>INEXISTENTE</v>
          </cell>
          <cell r="AB346" t="str">
            <v>INEXISTENTE</v>
          </cell>
        </row>
        <row r="347">
          <cell r="A347">
            <v>39722</v>
          </cell>
          <cell r="B347" t="str">
            <v>INEXISTENTE</v>
          </cell>
          <cell r="C347" t="str">
            <v>INEXISTENTE</v>
          </cell>
          <cell r="D347" t="str">
            <v>INEXISTENTE</v>
          </cell>
          <cell r="E347" t="str">
            <v>INEXISTENTE</v>
          </cell>
          <cell r="F347">
            <v>5.0000000000000001E-3</v>
          </cell>
          <cell r="G347">
            <v>1.09E-2</v>
          </cell>
          <cell r="H347" t="str">
            <v>INEXISTENTE</v>
          </cell>
          <cell r="I347" t="str">
            <v>INEXISTENTE</v>
          </cell>
          <cell r="J347" t="str">
            <v>INEXISTENTE</v>
          </cell>
          <cell r="K347" t="str">
            <v>INEXISTENTE</v>
          </cell>
          <cell r="L347">
            <v>9.7999999999999997E-3</v>
          </cell>
          <cell r="M347">
            <v>2.506E-3</v>
          </cell>
          <cell r="N347">
            <v>3.0000000000000001E-3</v>
          </cell>
          <cell r="O347" t="str">
            <v>INEXISTENTE</v>
          </cell>
          <cell r="P347">
            <v>5.0000000000000001E-3</v>
          </cell>
          <cell r="Q347">
            <v>7.5189999999999996E-3</v>
          </cell>
          <cell r="R347">
            <v>2.506E-3</v>
          </cell>
          <cell r="S347">
            <v>7.9500000000000005E-3</v>
          </cell>
          <cell r="T347">
            <v>9.7999999999999997E-3</v>
          </cell>
          <cell r="U347">
            <v>5.0000000000000001E-3</v>
          </cell>
          <cell r="V347">
            <v>1.18E-2</v>
          </cell>
          <cell r="W347" t="str">
            <v>INEXISTENTE</v>
          </cell>
          <cell r="X347">
            <v>4.5000000000000005E-3</v>
          </cell>
          <cell r="Y347" t="str">
            <v>INEXISTENTE</v>
          </cell>
          <cell r="Z347" t="str">
            <v>INEXISTENTE</v>
          </cell>
          <cell r="AA347" t="str">
            <v>INEXISTENTE</v>
          </cell>
          <cell r="AB347" t="str">
            <v>INEXISTENTE</v>
          </cell>
        </row>
        <row r="348">
          <cell r="A348">
            <v>39753</v>
          </cell>
          <cell r="B348" t="str">
            <v>INEXISTENTE</v>
          </cell>
          <cell r="C348" t="str">
            <v>INEXISTENTE</v>
          </cell>
          <cell r="D348" t="str">
            <v>INEXISTENTE</v>
          </cell>
          <cell r="E348" t="str">
            <v>INEXISTENTE</v>
          </cell>
          <cell r="F348">
            <v>3.8E-3</v>
          </cell>
          <cell r="G348">
            <v>6.9999999999999999E-4</v>
          </cell>
          <cell r="H348" t="str">
            <v>INEXISTENTE</v>
          </cell>
          <cell r="I348" t="str">
            <v>INEXISTENTE</v>
          </cell>
          <cell r="J348" t="str">
            <v>INEXISTENTE</v>
          </cell>
          <cell r="K348" t="str">
            <v>INEXISTENTE</v>
          </cell>
          <cell r="L348">
            <v>3.8E-3</v>
          </cell>
          <cell r="M348">
            <v>1.6180000000000001E-3</v>
          </cell>
          <cell r="N348">
            <v>4.8999999999999998E-3</v>
          </cell>
          <cell r="O348" t="str">
            <v>INEXISTENTE</v>
          </cell>
          <cell r="P348">
            <v>3.8999999999999998E-3</v>
          </cell>
          <cell r="Q348">
            <v>6.6259999999999999E-3</v>
          </cell>
          <cell r="R348">
            <v>1.6180000000000001E-3</v>
          </cell>
          <cell r="S348">
            <v>2.2499999999999998E-3</v>
          </cell>
          <cell r="T348">
            <v>3.8E-3</v>
          </cell>
          <cell r="U348">
            <v>3.8E-3</v>
          </cell>
          <cell r="V348">
            <v>1.0200000000000001E-2</v>
          </cell>
          <cell r="W348" t="str">
            <v>INEXISTENTE</v>
          </cell>
          <cell r="X348">
            <v>3.5999999999999999E-3</v>
          </cell>
          <cell r="Y348" t="str">
            <v>INEXISTENTE</v>
          </cell>
          <cell r="Z348" t="str">
            <v>INEXISTENTE</v>
          </cell>
          <cell r="AA348" t="str">
            <v>INEXISTENTE</v>
          </cell>
          <cell r="AB348" t="str">
            <v>INEXISTENTE</v>
          </cell>
        </row>
        <row r="349">
          <cell r="A349">
            <v>39783</v>
          </cell>
          <cell r="B349" t="str">
            <v>INEXISTENTE</v>
          </cell>
          <cell r="C349" t="str">
            <v>INEXISTENTE</v>
          </cell>
          <cell r="D349" t="str">
            <v>INEXISTENTE</v>
          </cell>
          <cell r="E349" t="str">
            <v>INEXISTENTE</v>
          </cell>
          <cell r="F349">
            <v>2.8999999999999998E-3</v>
          </cell>
          <cell r="G349">
            <v>-4.4000000000000003E-3</v>
          </cell>
          <cell r="H349" t="str">
            <v>INEXISTENTE</v>
          </cell>
          <cell r="I349" t="str">
            <v>INEXISTENTE</v>
          </cell>
          <cell r="J349" t="str">
            <v>INEXISTENTE</v>
          </cell>
          <cell r="K349" t="str">
            <v>INEXISTENTE</v>
          </cell>
          <cell r="L349">
            <v>-1.2999999999999999E-3</v>
          </cell>
          <cell r="M349">
            <v>2.1489999999999999E-3</v>
          </cell>
          <cell r="N349">
            <v>2.8999999999999998E-3</v>
          </cell>
          <cell r="O349" t="str">
            <v>INEXISTENTE</v>
          </cell>
          <cell r="P349">
            <v>1.6000000000000001E-3</v>
          </cell>
          <cell r="Q349">
            <v>7.1599999999999997E-3</v>
          </cell>
          <cell r="R349">
            <v>2.1489999999999999E-3</v>
          </cell>
          <cell r="S349">
            <v>-7.5000000000000023E-4</v>
          </cell>
          <cell r="T349">
            <v>-1.2999999999999999E-3</v>
          </cell>
          <cell r="U349">
            <v>2.8999999999999998E-3</v>
          </cell>
          <cell r="V349">
            <v>1.12E-2</v>
          </cell>
          <cell r="W349" t="str">
            <v>INEXISTENTE</v>
          </cell>
          <cell r="X349">
            <v>2.8000000000000004E-3</v>
          </cell>
          <cell r="Y349" t="str">
            <v>INEXISTENTE</v>
          </cell>
          <cell r="Z349" t="str">
            <v>INEXISTENTE</v>
          </cell>
          <cell r="AA349" t="str">
            <v>INEXISTENTE</v>
          </cell>
          <cell r="AB349" t="str">
            <v>INEXISTENTE</v>
          </cell>
        </row>
        <row r="350">
          <cell r="A350">
            <v>39814</v>
          </cell>
          <cell r="B350" t="str">
            <v>INEXISTENTE</v>
          </cell>
          <cell r="C350" t="str">
            <v>INEXISTENTE</v>
          </cell>
          <cell r="D350" t="str">
            <v>INEXISTENTE</v>
          </cell>
          <cell r="E350" t="str">
            <v>INEXISTENTE</v>
          </cell>
          <cell r="F350">
            <v>6.4000000000000003E-3</v>
          </cell>
          <cell r="G350">
            <v>1E-4</v>
          </cell>
          <cell r="H350" t="str">
            <v>INEXISTENTE</v>
          </cell>
          <cell r="I350" t="str">
            <v>INEXISTENTE</v>
          </cell>
          <cell r="J350" t="str">
            <v>INEXISTENTE</v>
          </cell>
          <cell r="K350" t="str">
            <v>INEXISTENTE</v>
          </cell>
          <cell r="L350">
            <v>-4.4000000000000003E-3</v>
          </cell>
          <cell r="M350">
            <v>1.8400000000000001E-3</v>
          </cell>
          <cell r="N350">
            <v>4.0000000000000001E-3</v>
          </cell>
          <cell r="O350" t="str">
            <v>INEXISTENTE</v>
          </cell>
          <cell r="P350">
            <v>4.5999999999999999E-3</v>
          </cell>
          <cell r="Q350">
            <v>6.8490000000000001E-3</v>
          </cell>
          <cell r="R350">
            <v>1.8400000000000001E-3</v>
          </cell>
          <cell r="S350">
            <v>3.2500000000000003E-3</v>
          </cell>
          <cell r="T350">
            <v>-4.4000000000000003E-3</v>
          </cell>
          <cell r="U350">
            <v>6.4000000000000003E-3</v>
          </cell>
          <cell r="V350">
            <v>1.0500000000000001E-2</v>
          </cell>
          <cell r="W350" t="str">
            <v>INEXISTENTE</v>
          </cell>
          <cell r="X350">
            <v>4.7999999999999996E-3</v>
          </cell>
          <cell r="Y350" t="str">
            <v>INEXISTENTE</v>
          </cell>
          <cell r="Z350" t="str">
            <v>INEXISTENTE</v>
          </cell>
          <cell r="AA350" t="str">
            <v>INEXISTENTE</v>
          </cell>
          <cell r="AB350" t="str">
            <v>INEXISTENTE</v>
          </cell>
        </row>
        <row r="351">
          <cell r="A351">
            <v>39845</v>
          </cell>
          <cell r="B351" t="str">
            <v>INEXISTENTE</v>
          </cell>
          <cell r="C351" t="str">
            <v>INEXISTENTE</v>
          </cell>
          <cell r="D351" t="str">
            <v>INEXISTENTE</v>
          </cell>
          <cell r="E351" t="str">
            <v>INEXISTENTE</v>
          </cell>
          <cell r="F351">
            <v>3.0999999999999999E-3</v>
          </cell>
          <cell r="G351">
            <v>-1.2999999999999999E-3</v>
          </cell>
          <cell r="H351" t="str">
            <v>INEXISTENTE</v>
          </cell>
          <cell r="I351" t="str">
            <v>INEXISTENTE</v>
          </cell>
          <cell r="J351" t="str">
            <v>INEXISTENTE</v>
          </cell>
          <cell r="K351" t="str">
            <v>INEXISTENTE</v>
          </cell>
          <cell r="L351">
            <v>2.5999999999999999E-3</v>
          </cell>
          <cell r="M351">
            <v>4.5100000000000001E-4</v>
          </cell>
          <cell r="N351">
            <v>6.3E-3</v>
          </cell>
          <cell r="O351" t="str">
            <v>INEXISTENTE</v>
          </cell>
          <cell r="P351">
            <v>2.7000000000000001E-3</v>
          </cell>
          <cell r="Q351">
            <v>5.4530000000000004E-3</v>
          </cell>
          <cell r="R351">
            <v>4.5100000000000001E-4</v>
          </cell>
          <cell r="S351">
            <v>8.9999999999999998E-4</v>
          </cell>
          <cell r="T351">
            <v>2.5999999999999999E-3</v>
          </cell>
          <cell r="U351">
            <v>3.0999999999999999E-3</v>
          </cell>
          <cell r="V351">
            <v>8.6E-3</v>
          </cell>
          <cell r="W351" t="str">
            <v>INEXISTENTE</v>
          </cell>
          <cell r="X351">
            <v>5.5000000000000005E-3</v>
          </cell>
          <cell r="Y351" t="str">
            <v>INEXISTENTE</v>
          </cell>
          <cell r="Z351" t="str">
            <v>INEXISTENTE</v>
          </cell>
          <cell r="AA351" t="str">
            <v>INEXISTENTE</v>
          </cell>
          <cell r="AB351" t="str">
            <v>INEXISTENTE</v>
          </cell>
        </row>
        <row r="352">
          <cell r="A352">
            <v>39873</v>
          </cell>
          <cell r="B352" t="str">
            <v>INEXISTENTE</v>
          </cell>
          <cell r="C352" t="str">
            <v>INEXISTENTE</v>
          </cell>
          <cell r="D352" t="str">
            <v>INEXISTENTE</v>
          </cell>
          <cell r="E352" t="str">
            <v>INEXISTENTE</v>
          </cell>
          <cell r="F352">
            <v>2E-3</v>
          </cell>
          <cell r="G352">
            <v>-8.3999999999999995E-3</v>
          </cell>
          <cell r="H352" t="str">
            <v>INEXISTENTE</v>
          </cell>
          <cell r="I352" t="str">
            <v>INEXISTENTE</v>
          </cell>
          <cell r="J352" t="str">
            <v>INEXISTENTE</v>
          </cell>
          <cell r="K352" t="str">
            <v>INEXISTENTE</v>
          </cell>
          <cell r="L352">
            <v>-7.4000000000000003E-3</v>
          </cell>
          <cell r="M352">
            <v>1.438E-3</v>
          </cell>
          <cell r="N352">
            <v>1.1000000000000001E-3</v>
          </cell>
          <cell r="O352" t="str">
            <v>INEXISTENTE</v>
          </cell>
          <cell r="P352">
            <v>4.0000000000000001E-3</v>
          </cell>
          <cell r="Q352">
            <v>6.4450000000000002E-3</v>
          </cell>
          <cell r="R352">
            <v>1.438E-3</v>
          </cell>
          <cell r="S352">
            <v>-3.1999999999999997E-3</v>
          </cell>
          <cell r="T352">
            <v>-7.4000000000000003E-3</v>
          </cell>
          <cell r="U352">
            <v>2E-3</v>
          </cell>
          <cell r="V352">
            <v>9.7000000000000003E-3</v>
          </cell>
          <cell r="W352" t="str">
            <v>INEXISTENTE</v>
          </cell>
          <cell r="X352">
            <v>2E-3</v>
          </cell>
          <cell r="Y352" t="str">
            <v>INEXISTENTE</v>
          </cell>
          <cell r="Z352" t="str">
            <v>INEXISTENTE</v>
          </cell>
          <cell r="AA352" t="str">
            <v>INEXISTENTE</v>
          </cell>
          <cell r="AB352" t="str">
            <v>INEXISTENTE</v>
          </cell>
        </row>
        <row r="353">
          <cell r="A353">
            <v>39904</v>
          </cell>
          <cell r="B353" t="str">
            <v>INEXISTENTE</v>
          </cell>
          <cell r="C353" t="str">
            <v>INEXISTENTE</v>
          </cell>
          <cell r="D353" t="str">
            <v>INEXISTENTE</v>
          </cell>
          <cell r="E353" t="str">
            <v>INEXISTENTE</v>
          </cell>
          <cell r="F353">
            <v>5.4999999999999997E-3</v>
          </cell>
          <cell r="G353">
            <v>4.0000000000000002E-4</v>
          </cell>
          <cell r="H353" t="str">
            <v>INEXISTENTE</v>
          </cell>
          <cell r="I353" t="str">
            <v>INEXISTENTE</v>
          </cell>
          <cell r="J353" t="str">
            <v>INEXISTENTE</v>
          </cell>
          <cell r="K353" t="str">
            <v>INEXISTENTE</v>
          </cell>
          <cell r="L353">
            <v>-1.5E-3</v>
          </cell>
          <cell r="M353">
            <v>4.5399999999999998E-4</v>
          </cell>
          <cell r="N353">
            <v>3.5999999999999999E-3</v>
          </cell>
          <cell r="O353" t="str">
            <v>INEXISTENTE</v>
          </cell>
          <cell r="P353">
            <v>3.0999999999999999E-3</v>
          </cell>
          <cell r="Q353">
            <v>5.4559999999999999E-3</v>
          </cell>
          <cell r="R353">
            <v>4.5399999999999998E-4</v>
          </cell>
          <cell r="S353">
            <v>2.9499999999999999E-3</v>
          </cell>
          <cell r="T353">
            <v>-1.5E-3</v>
          </cell>
          <cell r="U353">
            <v>5.4999999999999997E-3</v>
          </cell>
          <cell r="V353">
            <v>8.3999999999999995E-3</v>
          </cell>
          <cell r="W353" t="str">
            <v>INEXISTENTE</v>
          </cell>
          <cell r="X353">
            <v>4.7999999999999996E-3</v>
          </cell>
          <cell r="Y353" t="str">
            <v>INEXISTENTE</v>
          </cell>
          <cell r="Z353" t="str">
            <v>INEXISTENTE</v>
          </cell>
          <cell r="AA353" t="str">
            <v>INEXISTENTE</v>
          </cell>
          <cell r="AB353" t="str">
            <v>INEXISTENTE</v>
          </cell>
        </row>
        <row r="354">
          <cell r="A354">
            <v>39934</v>
          </cell>
          <cell r="B354" t="str">
            <v>INEXISTENTE</v>
          </cell>
          <cell r="C354" t="str">
            <v>INEXISTENTE</v>
          </cell>
          <cell r="D354" t="str">
            <v>INEXISTENTE</v>
          </cell>
          <cell r="E354" t="str">
            <v>INEXISTENTE</v>
          </cell>
          <cell r="F354">
            <v>6.0000000000000001E-3</v>
          </cell>
          <cell r="G354">
            <v>1.8E-3</v>
          </cell>
          <cell r="H354" t="str">
            <v>INEXISTENTE</v>
          </cell>
          <cell r="I354" t="str">
            <v>INEXISTENTE</v>
          </cell>
          <cell r="J354" t="str">
            <v>INEXISTENTE</v>
          </cell>
          <cell r="K354" t="str">
            <v>INEXISTENTE</v>
          </cell>
          <cell r="L354">
            <v>-6.9999999999999999E-4</v>
          </cell>
          <cell r="M354">
            <v>4.4900000000000002E-4</v>
          </cell>
          <cell r="N354">
            <v>5.8999999999999999E-3</v>
          </cell>
          <cell r="O354" t="str">
            <v>INEXISTENTE</v>
          </cell>
          <cell r="P354">
            <v>3.3E-3</v>
          </cell>
          <cell r="Q354">
            <v>5.4510000000000001E-3</v>
          </cell>
          <cell r="R354">
            <v>4.4900000000000002E-4</v>
          </cell>
          <cell r="S354">
            <v>3.8999999999999998E-3</v>
          </cell>
          <cell r="T354">
            <v>-6.9999999999999999E-4</v>
          </cell>
          <cell r="U354">
            <v>6.0000000000000001E-3</v>
          </cell>
          <cell r="V354">
            <v>7.7000000000000002E-3</v>
          </cell>
          <cell r="W354" t="str">
            <v>INEXISTENTE</v>
          </cell>
          <cell r="X354">
            <v>4.6999999999999993E-3</v>
          </cell>
          <cell r="Y354" t="str">
            <v>INEXISTENTE</v>
          </cell>
          <cell r="Z354" t="str">
            <v>INEXISTENTE</v>
          </cell>
          <cell r="AA354" t="str">
            <v>INEXISTENTE</v>
          </cell>
          <cell r="AB354" t="str">
            <v>INEXISTENTE</v>
          </cell>
        </row>
        <row r="355">
          <cell r="A355">
            <v>39965</v>
          </cell>
          <cell r="B355" t="str">
            <v>INEXISTENTE</v>
          </cell>
          <cell r="C355" t="str">
            <v>INEXISTENTE</v>
          </cell>
          <cell r="D355" t="str">
            <v>INEXISTENTE</v>
          </cell>
          <cell r="E355" t="str">
            <v>INEXISTENTE</v>
          </cell>
          <cell r="F355">
            <v>4.1999999999999997E-3</v>
          </cell>
          <cell r="G355">
            <v>-3.2000000000000002E-3</v>
          </cell>
          <cell r="H355" t="str">
            <v>INEXISTENTE</v>
          </cell>
          <cell r="I355" t="str">
            <v>INEXISTENTE</v>
          </cell>
          <cell r="J355" t="str">
            <v>INEXISTENTE</v>
          </cell>
          <cell r="K355" t="str">
            <v>INEXISTENTE</v>
          </cell>
          <cell r="L355">
            <v>-1E-3</v>
          </cell>
          <cell r="M355">
            <v>6.5600000000000001E-4</v>
          </cell>
          <cell r="N355">
            <v>3.8E-3</v>
          </cell>
          <cell r="O355" t="str">
            <v>INEXISTENTE</v>
          </cell>
          <cell r="P355">
            <v>1.2999999999999999E-3</v>
          </cell>
          <cell r="Q355">
            <v>5.659E-3</v>
          </cell>
          <cell r="R355">
            <v>6.5600000000000001E-4</v>
          </cell>
          <cell r="S355">
            <v>4.9999999999999979E-4</v>
          </cell>
          <cell r="T355">
            <v>-1E-3</v>
          </cell>
          <cell r="U355">
            <v>4.1999999999999997E-3</v>
          </cell>
          <cell r="V355">
            <v>7.6E-3</v>
          </cell>
          <cell r="W355" t="str">
            <v>INEXISTENTE</v>
          </cell>
          <cell r="X355">
            <v>3.5999999999999999E-3</v>
          </cell>
          <cell r="Y355" t="str">
            <v>INEXISTENTE</v>
          </cell>
          <cell r="Z355" t="str">
            <v>INEXISTENTE</v>
          </cell>
          <cell r="AA355" t="str">
            <v>INEXISTENTE</v>
          </cell>
          <cell r="AB355" t="str">
            <v>INEXISTENTE</v>
          </cell>
        </row>
        <row r="356">
          <cell r="A356">
            <v>39995</v>
          </cell>
          <cell r="B356" t="str">
            <v>INEXISTENTE</v>
          </cell>
          <cell r="C356" t="str">
            <v>INEXISTENTE</v>
          </cell>
          <cell r="D356" t="str">
            <v>INEXISTENTE</v>
          </cell>
          <cell r="E356" t="str">
            <v>INEXISTENTE</v>
          </cell>
          <cell r="F356">
            <v>2.3E-3</v>
          </cell>
          <cell r="G356">
            <v>-6.4000000000000003E-3</v>
          </cell>
          <cell r="H356" t="str">
            <v>INEXISTENTE</v>
          </cell>
          <cell r="I356" t="str">
            <v>INEXISTENTE</v>
          </cell>
          <cell r="J356" t="str">
            <v>INEXISTENTE</v>
          </cell>
          <cell r="K356" t="str">
            <v>INEXISTENTE</v>
          </cell>
          <cell r="L356">
            <v>-4.3E-3</v>
          </cell>
          <cell r="M356">
            <v>1.0510000000000001E-3</v>
          </cell>
          <cell r="N356">
            <v>2.2000000000000001E-3</v>
          </cell>
          <cell r="O356" t="str">
            <v>INEXISTENTE</v>
          </cell>
          <cell r="P356">
            <v>3.3E-3</v>
          </cell>
          <cell r="Q356">
            <v>6.0559999999999998E-3</v>
          </cell>
          <cell r="R356">
            <v>1.0510000000000001E-3</v>
          </cell>
          <cell r="S356">
            <v>-2.0500000000000002E-3</v>
          </cell>
          <cell r="T356">
            <v>-4.3E-3</v>
          </cell>
          <cell r="U356">
            <v>2.3E-3</v>
          </cell>
          <cell r="V356">
            <v>7.9000000000000008E-3</v>
          </cell>
          <cell r="W356" t="str">
            <v>INEXISTENTE</v>
          </cell>
          <cell r="X356">
            <v>2.3999999999999998E-3</v>
          </cell>
          <cell r="Y356" t="str">
            <v>INEXISTENTE</v>
          </cell>
          <cell r="Z356" t="str">
            <v>INEXISTENTE</v>
          </cell>
          <cell r="AA356" t="str">
            <v>INEXISTENTE</v>
          </cell>
          <cell r="AB356" t="str">
            <v>INEXISTENTE</v>
          </cell>
        </row>
        <row r="357">
          <cell r="A357">
            <v>40026</v>
          </cell>
          <cell r="B357" t="str">
            <v>INEXISTENTE</v>
          </cell>
          <cell r="C357" t="str">
            <v>INEXISTENTE</v>
          </cell>
          <cell r="D357" t="str">
            <v>INEXISTENTE</v>
          </cell>
          <cell r="E357" t="str">
            <v>INEXISTENTE</v>
          </cell>
          <cell r="F357">
            <v>8.0000000000000004E-4</v>
          </cell>
          <cell r="G357">
            <v>8.9999999999999998E-4</v>
          </cell>
          <cell r="H357" t="str">
            <v>INEXISTENTE</v>
          </cell>
          <cell r="I357" t="str">
            <v>INEXISTENTE</v>
          </cell>
          <cell r="J357" t="str">
            <v>INEXISTENTE</v>
          </cell>
          <cell r="K357" t="str">
            <v>INEXISTENTE</v>
          </cell>
          <cell r="L357">
            <v>-3.5999999999999999E-3</v>
          </cell>
          <cell r="M357">
            <v>1.9699999999999999E-4</v>
          </cell>
          <cell r="N357">
            <v>2.3E-3</v>
          </cell>
          <cell r="O357" t="str">
            <v>INEXISTENTE</v>
          </cell>
          <cell r="P357">
            <v>4.7999999999999996E-3</v>
          </cell>
          <cell r="Q357">
            <v>5.1980000000000004E-3</v>
          </cell>
          <cell r="R357">
            <v>1.9699999999999999E-4</v>
          </cell>
          <cell r="S357">
            <v>8.5000000000000006E-4</v>
          </cell>
          <cell r="T357">
            <v>-3.5999999999999999E-3</v>
          </cell>
          <cell r="U357">
            <v>8.0000000000000004E-4</v>
          </cell>
          <cell r="V357">
            <v>6.8999999999999999E-3</v>
          </cell>
          <cell r="W357" t="str">
            <v>INEXISTENTE</v>
          </cell>
          <cell r="X357">
            <v>1.5E-3</v>
          </cell>
          <cell r="Y357" t="str">
            <v>INEXISTENTE</v>
          </cell>
          <cell r="Z357" t="str">
            <v>INEXISTENTE</v>
          </cell>
          <cell r="AA357" t="str">
            <v>INEXISTENTE</v>
          </cell>
          <cell r="AB357" t="str">
            <v>INEXISTENTE</v>
          </cell>
        </row>
        <row r="358">
          <cell r="A358">
            <v>40057</v>
          </cell>
          <cell r="B358" t="str">
            <v>INEXISTENTE</v>
          </cell>
          <cell r="C358" t="str">
            <v>INEXISTENTE</v>
          </cell>
          <cell r="D358" t="str">
            <v>INEXISTENTE</v>
          </cell>
          <cell r="E358" t="str">
            <v>INEXISTENTE</v>
          </cell>
          <cell r="F358">
            <v>1.6000000000000001E-3</v>
          </cell>
          <cell r="G358">
            <v>2.5000000000000001E-3</v>
          </cell>
          <cell r="H358" t="str">
            <v>INEXISTENTE</v>
          </cell>
          <cell r="I358" t="str">
            <v>INEXISTENTE</v>
          </cell>
          <cell r="J358" t="str">
            <v>INEXISTENTE</v>
          </cell>
          <cell r="K358" t="str">
            <v>INEXISTENTE</v>
          </cell>
          <cell r="L358">
            <v>4.1999999999999997E-3</v>
          </cell>
          <cell r="M358">
            <v>0</v>
          </cell>
          <cell r="N358">
            <v>1.9E-3</v>
          </cell>
          <cell r="O358" t="str">
            <v>INEXISTENTE</v>
          </cell>
          <cell r="P358">
            <v>1.6000000000000001E-3</v>
          </cell>
          <cell r="Q358">
            <v>5.0000000000000001E-3</v>
          </cell>
          <cell r="R358">
            <v>0</v>
          </cell>
          <cell r="S358">
            <v>2.0500000000000002E-3</v>
          </cell>
          <cell r="T358">
            <v>4.1999999999999997E-3</v>
          </cell>
          <cell r="U358">
            <v>1.6000000000000001E-3</v>
          </cell>
          <cell r="V358">
            <v>6.8999999999999999E-3</v>
          </cell>
          <cell r="W358" t="str">
            <v>INEXISTENTE</v>
          </cell>
          <cell r="X358">
            <v>2.3999999999999998E-3</v>
          </cell>
          <cell r="Y358" t="str">
            <v>INEXISTENTE</v>
          </cell>
          <cell r="Z358" t="str">
            <v>INEXISTENTE</v>
          </cell>
          <cell r="AA358" t="str">
            <v>INEXISTENTE</v>
          </cell>
          <cell r="AB358" t="str">
            <v>INEXISTENTE</v>
          </cell>
        </row>
        <row r="359">
          <cell r="A359">
            <v>40087</v>
          </cell>
          <cell r="B359" t="str">
            <v>INEXISTENTE</v>
          </cell>
          <cell r="C359" t="str">
            <v>INEXISTENTE</v>
          </cell>
          <cell r="D359" t="str">
            <v>INEXISTENTE</v>
          </cell>
          <cell r="E359" t="str">
            <v>INEXISTENTE</v>
          </cell>
          <cell r="F359">
            <v>2.3999999999999998E-3</v>
          </cell>
          <cell r="G359">
            <v>-4.0000000000000002E-4</v>
          </cell>
          <cell r="H359" t="str">
            <v>INEXISTENTE</v>
          </cell>
          <cell r="I359" t="str">
            <v>INEXISTENTE</v>
          </cell>
          <cell r="J359" t="str">
            <v>INEXISTENTE</v>
          </cell>
          <cell r="K359" t="str">
            <v>INEXISTENTE</v>
          </cell>
          <cell r="L359">
            <v>5.0000000000000001E-4</v>
          </cell>
          <cell r="M359">
            <v>0</v>
          </cell>
          <cell r="N359">
            <v>1.8E-3</v>
          </cell>
          <cell r="O359" t="str">
            <v>INEXISTENTE</v>
          </cell>
          <cell r="P359">
            <v>2.5000000000000001E-3</v>
          </cell>
          <cell r="Q359">
            <v>5.0000000000000001E-3</v>
          </cell>
          <cell r="R359">
            <v>0</v>
          </cell>
          <cell r="S359">
            <v>9.999999999999998E-4</v>
          </cell>
          <cell r="T359">
            <v>5.0000000000000001E-4</v>
          </cell>
          <cell r="U359">
            <v>2.3999999999999998E-3</v>
          </cell>
          <cell r="V359">
            <v>6.8999999999999999E-3</v>
          </cell>
          <cell r="W359" t="str">
            <v>INEXISTENTE</v>
          </cell>
          <cell r="X359">
            <v>2.8000000000000004E-3</v>
          </cell>
          <cell r="Y359" t="str">
            <v>INEXISTENTE</v>
          </cell>
          <cell r="Z359" t="str">
            <v>INEXISTENTE</v>
          </cell>
          <cell r="AA359" t="str">
            <v>INEXISTENTE</v>
          </cell>
          <cell r="AB359" t="str">
            <v>INEXISTENTE</v>
          </cell>
        </row>
        <row r="360">
          <cell r="A360">
            <v>40118</v>
          </cell>
          <cell r="B360" t="str">
            <v>INEXISTENTE</v>
          </cell>
          <cell r="C360" t="str">
            <v>INEXISTENTE</v>
          </cell>
          <cell r="D360" t="str">
            <v>INEXISTENTE</v>
          </cell>
          <cell r="E360" t="str">
            <v>INEXISTENTE</v>
          </cell>
          <cell r="F360">
            <v>3.7000000000000002E-3</v>
          </cell>
          <cell r="G360">
            <v>6.9999999999999999E-4</v>
          </cell>
          <cell r="H360" t="str">
            <v>INEXISTENTE</v>
          </cell>
          <cell r="I360" t="str">
            <v>INEXISTENTE</v>
          </cell>
          <cell r="J360" t="str">
            <v>INEXISTENTE</v>
          </cell>
          <cell r="K360" t="str">
            <v>INEXISTENTE</v>
          </cell>
          <cell r="L360">
            <v>1E-3</v>
          </cell>
          <cell r="M360">
            <v>0</v>
          </cell>
          <cell r="N360">
            <v>4.4000000000000003E-3</v>
          </cell>
          <cell r="O360" t="str">
            <v>INEXISTENTE</v>
          </cell>
          <cell r="P360">
            <v>2.8999999999999998E-3</v>
          </cell>
          <cell r="Q360">
            <v>5.0000000000000001E-3</v>
          </cell>
          <cell r="R360">
            <v>0</v>
          </cell>
          <cell r="S360">
            <v>2.2000000000000001E-3</v>
          </cell>
          <cell r="T360">
            <v>1E-3</v>
          </cell>
          <cell r="U360">
            <v>3.7000000000000002E-3</v>
          </cell>
          <cell r="V360">
            <v>6.6E-3</v>
          </cell>
          <cell r="W360" t="str">
            <v>INEXISTENTE</v>
          </cell>
          <cell r="X360">
            <v>4.0999999999999995E-3</v>
          </cell>
          <cell r="Y360" t="str">
            <v>INEXISTENTE</v>
          </cell>
          <cell r="Z360" t="str">
            <v>INEXISTENTE</v>
          </cell>
          <cell r="AA360" t="str">
            <v>INEXISTENTE</v>
          </cell>
          <cell r="AB360" t="str">
            <v>INEXISTENTE</v>
          </cell>
        </row>
        <row r="361">
          <cell r="A361">
            <v>40148</v>
          </cell>
          <cell r="B361" t="str">
            <v>INEXISTENTE</v>
          </cell>
          <cell r="C361" t="str">
            <v>INEXISTENTE</v>
          </cell>
          <cell r="D361" t="str">
            <v>INEXISTENTE</v>
          </cell>
          <cell r="E361" t="str">
            <v>INEXISTENTE</v>
          </cell>
          <cell r="F361">
            <v>2.3999999999999998E-3</v>
          </cell>
          <cell r="G361">
            <v>-1.1000000000000001E-3</v>
          </cell>
          <cell r="H361" t="str">
            <v>INEXISTENTE</v>
          </cell>
          <cell r="I361" t="str">
            <v>INEXISTENTE</v>
          </cell>
          <cell r="J361" t="str">
            <v>INEXISTENTE</v>
          </cell>
          <cell r="K361" t="str">
            <v>INEXISTENTE</v>
          </cell>
          <cell r="L361">
            <v>-2.5999999999999999E-3</v>
          </cell>
          <cell r="M361">
            <v>5.3300000000000005E-4</v>
          </cell>
          <cell r="N361">
            <v>3.8E-3</v>
          </cell>
          <cell r="O361" t="str">
            <v>INEXISTENTE</v>
          </cell>
          <cell r="P361">
            <v>1.8E-3</v>
          </cell>
          <cell r="Q361">
            <v>5.5360000000000001E-3</v>
          </cell>
          <cell r="R361">
            <v>5.3300000000000005E-4</v>
          </cell>
          <cell r="S361">
            <v>6.4999999999999986E-4</v>
          </cell>
          <cell r="T361">
            <v>-2.5999999999999999E-3</v>
          </cell>
          <cell r="U361">
            <v>4.3799999999999999E-2</v>
          </cell>
          <cell r="V361">
            <v>7.3000000000000001E-3</v>
          </cell>
          <cell r="W361" t="str">
            <v>INEXISTENTE</v>
          </cell>
          <cell r="X361">
            <v>3.7000000000000002E-3</v>
          </cell>
          <cell r="Y361" t="str">
            <v>INEXISTENTE</v>
          </cell>
          <cell r="Z361" t="str">
            <v>INEXISTENTE</v>
          </cell>
          <cell r="AA361" t="str">
            <v>INEXISTENTE</v>
          </cell>
          <cell r="AB361" t="str">
            <v>INEXISTENTE</v>
          </cell>
        </row>
        <row r="362">
          <cell r="A362">
            <v>40179</v>
          </cell>
          <cell r="B362" t="str">
            <v>INEXISTENTE</v>
          </cell>
          <cell r="C362" t="str">
            <v>INEXISTENTE</v>
          </cell>
          <cell r="D362" t="str">
            <v>INEXISTENTE</v>
          </cell>
          <cell r="E362" t="str">
            <v>INEXISTENTE</v>
          </cell>
          <cell r="F362">
            <v>8.8000000000000005E-3</v>
          </cell>
          <cell r="G362">
            <v>1.01E-2</v>
          </cell>
          <cell r="H362" t="str">
            <v>INEXISTENTE</v>
          </cell>
          <cell r="I362" t="str">
            <v>INEXISTENTE</v>
          </cell>
          <cell r="J362" t="str">
            <v>INEXISTENTE</v>
          </cell>
          <cell r="K362" t="str">
            <v>INEXISTENTE</v>
          </cell>
          <cell r="L362">
            <v>6.3E-3</v>
          </cell>
          <cell r="M362">
            <v>0</v>
          </cell>
          <cell r="N362">
            <v>5.1999999999999998E-3</v>
          </cell>
          <cell r="O362" t="str">
            <v>INEXISTENTE</v>
          </cell>
          <cell r="P362">
            <v>1.34E-2</v>
          </cell>
          <cell r="Q362">
            <v>5.0000000000000001E-3</v>
          </cell>
          <cell r="R362">
            <v>0</v>
          </cell>
          <cell r="S362">
            <v>9.4500000000000001E-3</v>
          </cell>
          <cell r="T362">
            <v>6.3E-3</v>
          </cell>
          <cell r="U362">
            <v>8.8000000000000005E-3</v>
          </cell>
          <cell r="V362">
            <v>6.6E-3</v>
          </cell>
          <cell r="W362" t="str">
            <v>INEXISTENTE</v>
          </cell>
          <cell r="X362">
            <v>7.4999999999999997E-3</v>
          </cell>
          <cell r="Y362" t="str">
            <v>INEXISTENTE</v>
          </cell>
          <cell r="Z362" t="str">
            <v>INEXISTENTE</v>
          </cell>
          <cell r="AA362" t="str">
            <v>INEXISTENTE</v>
          </cell>
          <cell r="AB362" t="str">
            <v>INEXISTENTE</v>
          </cell>
        </row>
        <row r="363">
          <cell r="A363">
            <v>40210</v>
          </cell>
          <cell r="B363" t="str">
            <v>INEXISTENTE</v>
          </cell>
          <cell r="C363" t="str">
            <v>INEXISTENTE</v>
          </cell>
          <cell r="D363" t="str">
            <v>INEXISTENTE</v>
          </cell>
          <cell r="E363" t="str">
            <v>INEXISTENTE</v>
          </cell>
          <cell r="F363">
            <v>7.0000000000000001E-3</v>
          </cell>
          <cell r="G363">
            <v>1.09E-2</v>
          </cell>
          <cell r="H363" t="str">
            <v>INEXISTENTE</v>
          </cell>
          <cell r="I363" t="str">
            <v>INEXISTENTE</v>
          </cell>
          <cell r="J363" t="str">
            <v>INEXISTENTE</v>
          </cell>
          <cell r="K363" t="str">
            <v>INEXISTENTE</v>
          </cell>
          <cell r="L363">
            <v>1.18E-2</v>
          </cell>
          <cell r="M363">
            <v>0</v>
          </cell>
          <cell r="N363">
            <v>9.4000000000000004E-3</v>
          </cell>
          <cell r="O363" t="str">
            <v>INEXISTENTE</v>
          </cell>
          <cell r="P363">
            <v>7.4000000000000003E-3</v>
          </cell>
          <cell r="Q363">
            <v>5.0000000000000001E-3</v>
          </cell>
          <cell r="R363">
            <v>0</v>
          </cell>
          <cell r="S363">
            <v>8.9499999999999996E-3</v>
          </cell>
          <cell r="T363">
            <v>1.18E-2</v>
          </cell>
          <cell r="U363">
            <v>7.0000000000000001E-3</v>
          </cell>
          <cell r="V363">
            <v>5.8999999999999999E-3</v>
          </cell>
          <cell r="W363" t="str">
            <v>INEXISTENTE</v>
          </cell>
          <cell r="X363">
            <v>7.8000000000000005E-3</v>
          </cell>
          <cell r="Y363" t="str">
            <v>INEXISTENTE</v>
          </cell>
          <cell r="Z363" t="str">
            <v>INEXISTENTE</v>
          </cell>
          <cell r="AA363" t="str">
            <v>INEXISTENTE</v>
          </cell>
          <cell r="AB363" t="str">
            <v>INEXISTENTE</v>
          </cell>
        </row>
        <row r="364">
          <cell r="A364">
            <v>40238</v>
          </cell>
          <cell r="B364" t="str">
            <v>INEXISTENTE</v>
          </cell>
          <cell r="C364" t="str">
            <v>INEXISTENTE</v>
          </cell>
          <cell r="D364" t="str">
            <v>INEXISTENTE</v>
          </cell>
          <cell r="E364" t="str">
            <v>INEXISTENTE</v>
          </cell>
          <cell r="F364">
            <v>7.1000000000000004E-3</v>
          </cell>
          <cell r="G364">
            <v>6.3E-3</v>
          </cell>
          <cell r="H364" t="str">
            <v>INEXISTENTE</v>
          </cell>
          <cell r="I364" t="str">
            <v>INEXISTENTE</v>
          </cell>
          <cell r="J364" t="str">
            <v>INEXISTENTE</v>
          </cell>
          <cell r="K364" t="str">
            <v>INEXISTENTE</v>
          </cell>
          <cell r="L364">
            <v>9.4000000000000004E-3</v>
          </cell>
          <cell r="M364">
            <v>7.9199999999999995E-4</v>
          </cell>
          <cell r="N364">
            <v>5.4999999999999997E-3</v>
          </cell>
          <cell r="O364" t="str">
            <v>INEXISTENTE</v>
          </cell>
          <cell r="P364">
            <v>3.3999999999999998E-3</v>
          </cell>
          <cell r="Q364">
            <v>5.7959999999999999E-3</v>
          </cell>
          <cell r="R364">
            <v>7.9199999999999995E-4</v>
          </cell>
          <cell r="S364">
            <v>6.7000000000000002E-3</v>
          </cell>
          <cell r="T364">
            <v>9.4000000000000004E-3</v>
          </cell>
          <cell r="U364">
            <v>7.1000000000000004E-3</v>
          </cell>
          <cell r="V364">
            <v>7.6E-3</v>
          </cell>
          <cell r="W364" t="str">
            <v>INEXISTENTE</v>
          </cell>
          <cell r="X364">
            <v>5.1999999999999998E-3</v>
          </cell>
          <cell r="Y364" t="str">
            <v>INEXISTENTE</v>
          </cell>
          <cell r="Z364" t="str">
            <v>INEXISTENTE</v>
          </cell>
          <cell r="AA364" t="str">
            <v>INEXISTENTE</v>
          </cell>
          <cell r="AB364" t="str">
            <v>INEXISTENTE</v>
          </cell>
        </row>
        <row r="365">
          <cell r="A365">
            <v>40269</v>
          </cell>
          <cell r="B365" t="str">
            <v>INEXISTENTE</v>
          </cell>
          <cell r="C365" t="str">
            <v>INEXISTENTE</v>
          </cell>
          <cell r="D365" t="str">
            <v>INEXISTENTE</v>
          </cell>
          <cell r="E365" t="str">
            <v>INEXISTENTE</v>
          </cell>
          <cell r="F365">
            <v>7.3000000000000001E-3</v>
          </cell>
          <cell r="G365">
            <v>7.1999999999999998E-3</v>
          </cell>
          <cell r="H365" t="str">
            <v>INEXISTENTE</v>
          </cell>
          <cell r="I365" t="str">
            <v>INEXISTENTE</v>
          </cell>
          <cell r="J365" t="str">
            <v>INEXISTENTE</v>
          </cell>
          <cell r="K365" t="str">
            <v>INEXISTENTE</v>
          </cell>
          <cell r="L365">
            <v>7.7000000000000002E-3</v>
          </cell>
          <cell r="M365">
            <v>0</v>
          </cell>
          <cell r="N365">
            <v>4.7999999999999996E-3</v>
          </cell>
          <cell r="O365" t="str">
            <v>INEXISTENTE</v>
          </cell>
          <cell r="P365">
            <v>3.8999999999999998E-3</v>
          </cell>
          <cell r="Q365">
            <v>5.0000000000000001E-3</v>
          </cell>
          <cell r="R365">
            <v>0</v>
          </cell>
          <cell r="S365">
            <v>7.2499999999999995E-3</v>
          </cell>
          <cell r="T365">
            <v>7.7000000000000002E-3</v>
          </cell>
          <cell r="U365">
            <v>7.3000000000000001E-3</v>
          </cell>
          <cell r="V365">
            <v>6.7000000000000002E-3</v>
          </cell>
          <cell r="W365" t="str">
            <v>INEXISTENTE</v>
          </cell>
          <cell r="X365">
            <v>5.6999999999999993E-3</v>
          </cell>
          <cell r="Y365" t="str">
            <v>INEXISTENTE</v>
          </cell>
          <cell r="Z365" t="str">
            <v>INEXISTENTE</v>
          </cell>
          <cell r="AA365" t="str">
            <v>INEXISTENTE</v>
          </cell>
          <cell r="AB365" t="str">
            <v>INEXISTENTE</v>
          </cell>
        </row>
        <row r="366">
          <cell r="A366">
            <v>40299</v>
          </cell>
          <cell r="B366" t="str">
            <v>INEXISTENTE</v>
          </cell>
          <cell r="C366" t="str">
            <v>INEXISTENTE</v>
          </cell>
          <cell r="D366" t="str">
            <v>INEXISTENTE</v>
          </cell>
          <cell r="E366" t="str">
            <v>INEXISTENTE</v>
          </cell>
          <cell r="F366">
            <v>4.3E-3</v>
          </cell>
          <cell r="G366">
            <v>1.5699999999999999E-2</v>
          </cell>
          <cell r="H366" t="str">
            <v>INEXISTENTE</v>
          </cell>
          <cell r="I366" t="str">
            <v>INEXISTENTE</v>
          </cell>
          <cell r="J366" t="str">
            <v>INEXISTENTE</v>
          </cell>
          <cell r="K366" t="str">
            <v>INEXISTENTE</v>
          </cell>
          <cell r="L366">
            <v>1.1900000000000001E-2</v>
          </cell>
          <cell r="M366">
            <v>5.1000000000000004E-4</v>
          </cell>
          <cell r="N366">
            <v>6.3E-3</v>
          </cell>
          <cell r="O366" t="str">
            <v>INEXISTENTE</v>
          </cell>
          <cell r="P366">
            <v>2.2000000000000001E-3</v>
          </cell>
          <cell r="Q366">
            <v>5.5129999999999997E-3</v>
          </cell>
          <cell r="R366">
            <v>5.1000000000000004E-4</v>
          </cell>
          <cell r="S366">
            <v>9.9999999999999985E-3</v>
          </cell>
          <cell r="T366">
            <v>1.1900000000000001E-2</v>
          </cell>
          <cell r="U366">
            <v>4.3E-3</v>
          </cell>
          <cell r="V366">
            <v>7.4999999999999997E-3</v>
          </cell>
          <cell r="W366" t="str">
            <v>INEXISTENTE</v>
          </cell>
          <cell r="X366">
            <v>4.3E-3</v>
          </cell>
          <cell r="Y366" t="str">
            <v>INEXISTENTE</v>
          </cell>
          <cell r="Z366" t="str">
            <v>INEXISTENTE</v>
          </cell>
          <cell r="AA366" t="str">
            <v>INEXISTENTE</v>
          </cell>
          <cell r="AB366" t="str">
            <v>INEXISTENTE</v>
          </cell>
        </row>
        <row r="367">
          <cell r="A367">
            <v>40330</v>
          </cell>
          <cell r="B367" t="str">
            <v>INEXISTENTE</v>
          </cell>
          <cell r="C367" t="str">
            <v>INEXISTENTE</v>
          </cell>
          <cell r="D367" t="str">
            <v>INEXISTENTE</v>
          </cell>
          <cell r="E367" t="str">
            <v>INEXISTENTE</v>
          </cell>
          <cell r="F367">
            <v>-1.1000000000000001E-3</v>
          </cell>
          <cell r="G367">
            <v>3.3999999999999998E-3</v>
          </cell>
          <cell r="H367" t="str">
            <v>INEXISTENTE</v>
          </cell>
          <cell r="I367" t="str">
            <v>INEXISTENTE</v>
          </cell>
          <cell r="J367" t="str">
            <v>INEXISTENTE</v>
          </cell>
          <cell r="K367" t="str">
            <v>INEXISTENTE</v>
          </cell>
          <cell r="L367">
            <v>8.5000000000000006E-3</v>
          </cell>
          <cell r="M367">
            <v>5.8900000000000001E-4</v>
          </cell>
          <cell r="N367">
            <v>1.9E-3</v>
          </cell>
          <cell r="O367" t="str">
            <v>INEXISTENTE</v>
          </cell>
          <cell r="P367">
            <v>4.0000000000000002E-4</v>
          </cell>
          <cell r="Q367">
            <v>5.5919999999999997E-3</v>
          </cell>
          <cell r="R367">
            <v>5.8900000000000001E-4</v>
          </cell>
          <cell r="S367">
            <v>1.15E-3</v>
          </cell>
          <cell r="T367">
            <v>8.5000000000000006E-3</v>
          </cell>
          <cell r="U367">
            <v>-1.1000000000000001E-3</v>
          </cell>
          <cell r="V367">
            <v>7.9000000000000008E-3</v>
          </cell>
          <cell r="W367" t="str">
            <v>INEXISTENTE</v>
          </cell>
          <cell r="X367">
            <v>0</v>
          </cell>
          <cell r="Y367" t="str">
            <v>INEXISTENTE</v>
          </cell>
          <cell r="Z367" t="str">
            <v>INEXISTENTE</v>
          </cell>
          <cell r="AA367" t="str">
            <v>INEXISTENTE</v>
          </cell>
          <cell r="AB367" t="str">
            <v>INEXISTENTE</v>
          </cell>
        </row>
        <row r="368">
          <cell r="A368">
            <v>40360</v>
          </cell>
          <cell r="B368" t="str">
            <v>INEXISTENTE</v>
          </cell>
          <cell r="C368" t="str">
            <v>INEXISTENTE</v>
          </cell>
          <cell r="D368" t="str">
            <v>INEXISTENTE</v>
          </cell>
          <cell r="E368" t="str">
            <v>INEXISTENTE</v>
          </cell>
          <cell r="F368">
            <v>-6.9999999999999999E-4</v>
          </cell>
          <cell r="G368">
            <v>2.2000000000000001E-3</v>
          </cell>
          <cell r="H368" t="str">
            <v>INEXISTENTE</v>
          </cell>
          <cell r="I368" t="str">
            <v>INEXISTENTE</v>
          </cell>
          <cell r="J368" t="str">
            <v>INEXISTENTE</v>
          </cell>
          <cell r="K368" t="str">
            <v>INEXISTENTE</v>
          </cell>
          <cell r="L368">
            <v>1.5E-3</v>
          </cell>
          <cell r="M368">
            <v>1.1509999999999999E-3</v>
          </cell>
          <cell r="N368">
            <v>-8.9999999999999998E-4</v>
          </cell>
          <cell r="O368" t="str">
            <v>INEXISTENTE</v>
          </cell>
          <cell r="P368">
            <v>1.6999999999999999E-3</v>
          </cell>
          <cell r="Q368">
            <v>6.1570000000000001E-3</v>
          </cell>
          <cell r="R368">
            <v>1.1509999999999999E-3</v>
          </cell>
          <cell r="S368">
            <v>7.5000000000000002E-4</v>
          </cell>
          <cell r="T368">
            <v>1.5E-3</v>
          </cell>
          <cell r="U368">
            <v>-6.9999999999999999E-4</v>
          </cell>
          <cell r="V368">
            <v>8.6E-3</v>
          </cell>
          <cell r="W368" t="str">
            <v>INEXISTENTE</v>
          </cell>
          <cell r="X368">
            <v>1E-4</v>
          </cell>
          <cell r="Y368" t="str">
            <v>INEXISTENTE</v>
          </cell>
          <cell r="Z368" t="str">
            <v>INEXISTENTE</v>
          </cell>
          <cell r="AA368" t="str">
            <v>INEXISTENTE</v>
          </cell>
          <cell r="AB368" t="str">
            <v>INEXISTENTE</v>
          </cell>
        </row>
        <row r="369">
          <cell r="A369">
            <v>40391</v>
          </cell>
          <cell r="B369" t="str">
            <v>INEXISTENTE</v>
          </cell>
          <cell r="C369" t="str">
            <v>INEXISTENTE</v>
          </cell>
          <cell r="D369" t="str">
            <v>INEXISTENTE</v>
          </cell>
          <cell r="E369" t="str">
            <v>INEXISTENTE</v>
          </cell>
          <cell r="F369">
            <v>-6.9999999999999999E-4</v>
          </cell>
          <cell r="G369">
            <v>1.0999999999999999E-2</v>
          </cell>
          <cell r="H369" t="str">
            <v>INEXISTENTE</v>
          </cell>
          <cell r="I369" t="str">
            <v>INEXISTENTE</v>
          </cell>
          <cell r="J369" t="str">
            <v>INEXISTENTE</v>
          </cell>
          <cell r="K369" t="str">
            <v>INEXISTENTE</v>
          </cell>
          <cell r="L369">
            <v>7.7000000000000002E-3</v>
          </cell>
          <cell r="M369">
            <v>9.0899999999999998E-4</v>
          </cell>
          <cell r="N369">
            <v>-5.0000000000000001E-4</v>
          </cell>
          <cell r="O369" t="str">
            <v>INEXISTENTE</v>
          </cell>
          <cell r="P369">
            <v>1.6999999999999999E-3</v>
          </cell>
          <cell r="Q369">
            <v>5.914E-3</v>
          </cell>
          <cell r="R369">
            <v>9.0899999999999998E-4</v>
          </cell>
          <cell r="S369">
            <v>5.1500000000000001E-3</v>
          </cell>
          <cell r="T369">
            <v>7.7000000000000002E-3</v>
          </cell>
          <cell r="U369">
            <v>-6.9999999999999999E-4</v>
          </cell>
          <cell r="V369">
            <v>8.8999999999999999E-3</v>
          </cell>
          <cell r="W369" t="str">
            <v>INEXISTENTE</v>
          </cell>
          <cell r="X369">
            <v>4.0000000000000002E-4</v>
          </cell>
          <cell r="Y369" t="str">
            <v>INEXISTENTE</v>
          </cell>
          <cell r="Z369" t="str">
            <v>INEXISTENTE</v>
          </cell>
          <cell r="AA369" t="str">
            <v>INEXISTENTE</v>
          </cell>
          <cell r="AB369" t="str">
            <v>INEXISTENTE</v>
          </cell>
        </row>
        <row r="370">
          <cell r="A370">
            <v>40422</v>
          </cell>
          <cell r="B370" t="str">
            <v>INEXISTENTE</v>
          </cell>
          <cell r="C370" t="str">
            <v>INEXISTENTE</v>
          </cell>
          <cell r="D370" t="str">
            <v>INEXISTENTE</v>
          </cell>
          <cell r="E370" t="str">
            <v>INEXISTENTE</v>
          </cell>
          <cell r="F370">
            <v>5.4000000000000003E-3</v>
          </cell>
          <cell r="G370">
            <v>1.0999999999999999E-2</v>
          </cell>
          <cell r="H370" t="str">
            <v>INEXISTENTE</v>
          </cell>
          <cell r="I370" t="str">
            <v>INEXISTENTE</v>
          </cell>
          <cell r="J370" t="str">
            <v>INEXISTENTE</v>
          </cell>
          <cell r="K370" t="str">
            <v>INEXISTENTE</v>
          </cell>
          <cell r="L370">
            <v>1.15E-2</v>
          </cell>
          <cell r="M370">
            <v>7.0200000000000004E-4</v>
          </cell>
          <cell r="N370">
            <v>3.0999999999999999E-3</v>
          </cell>
          <cell r="O370" t="str">
            <v>INEXISTENTE</v>
          </cell>
          <cell r="P370">
            <v>5.3E-3</v>
          </cell>
          <cell r="Q370">
            <v>5.7060000000000001E-3</v>
          </cell>
          <cell r="R370">
            <v>7.0200000000000004E-4</v>
          </cell>
          <cell r="S370">
            <v>8.199999999999999E-3</v>
          </cell>
          <cell r="T370">
            <v>1.15E-2</v>
          </cell>
          <cell r="U370">
            <v>5.4000000000000003E-3</v>
          </cell>
          <cell r="V370">
            <v>8.5000000000000006E-3</v>
          </cell>
          <cell r="W370" t="str">
            <v>INEXISTENTE</v>
          </cell>
          <cell r="X370">
            <v>4.5000000000000005E-3</v>
          </cell>
          <cell r="Y370" t="str">
            <v>INEXISTENTE</v>
          </cell>
          <cell r="Z370" t="str">
            <v>INEXISTENTE</v>
          </cell>
          <cell r="AA370" t="str">
            <v>INEXISTENTE</v>
          </cell>
          <cell r="AB370" t="str">
            <v>INEXISTENTE</v>
          </cell>
        </row>
        <row r="371">
          <cell r="A371">
            <v>40452</v>
          </cell>
          <cell r="B371" t="str">
            <v>INEXISTENTE</v>
          </cell>
          <cell r="C371" t="str">
            <v>INEXISTENTE</v>
          </cell>
          <cell r="D371" t="str">
            <v>INEXISTENTE</v>
          </cell>
          <cell r="E371" t="str">
            <v>INEXISTENTE</v>
          </cell>
          <cell r="F371">
            <v>9.1999999999999998E-3</v>
          </cell>
          <cell r="G371">
            <v>1.03E-2</v>
          </cell>
          <cell r="H371" t="str">
            <v>INEXISTENTE</v>
          </cell>
          <cell r="I371" t="str">
            <v>INEXISTENTE</v>
          </cell>
          <cell r="J371" t="str">
            <v>INEXISTENTE</v>
          </cell>
          <cell r="K371" t="str">
            <v>INEXISTENTE</v>
          </cell>
          <cell r="L371">
            <v>1.01E-2</v>
          </cell>
          <cell r="M371">
            <v>4.7199999999999998E-4</v>
          </cell>
          <cell r="N371">
            <v>6.1999999999999998E-3</v>
          </cell>
          <cell r="O371" t="str">
            <v>INEXISTENTE</v>
          </cell>
          <cell r="P371">
            <v>1.04E-2</v>
          </cell>
          <cell r="Q371">
            <v>5.4739999999999997E-3</v>
          </cell>
          <cell r="R371">
            <v>4.7199999999999998E-4</v>
          </cell>
          <cell r="S371">
            <v>9.75E-3</v>
          </cell>
          <cell r="T371">
            <v>1.01E-2</v>
          </cell>
          <cell r="U371">
            <v>9.1999999999999998E-3</v>
          </cell>
          <cell r="V371">
            <v>8.0999999999999996E-3</v>
          </cell>
          <cell r="W371" t="str">
            <v>INEXISTENTE</v>
          </cell>
          <cell r="X371">
            <v>7.4999999999999997E-3</v>
          </cell>
          <cell r="Y371" t="str">
            <v>INEXISTENTE</v>
          </cell>
          <cell r="Z371" t="str">
            <v>INEXISTENTE</v>
          </cell>
          <cell r="AA371" t="str">
            <v>INEXISTENTE</v>
          </cell>
          <cell r="AB371" t="str">
            <v>INEXISTENTE</v>
          </cell>
        </row>
        <row r="372">
          <cell r="A372">
            <v>40483</v>
          </cell>
          <cell r="B372" t="str">
            <v>INEXISTENTE</v>
          </cell>
          <cell r="C372" t="str">
            <v>INEXISTENTE</v>
          </cell>
          <cell r="D372" t="str">
            <v>INEXISTENTE</v>
          </cell>
          <cell r="E372" t="str">
            <v>INEXISTENTE</v>
          </cell>
          <cell r="F372">
            <v>1.03E-2</v>
          </cell>
          <cell r="G372">
            <v>1.5800000000000002E-2</v>
          </cell>
          <cell r="H372" t="str">
            <v>INEXISTENTE</v>
          </cell>
          <cell r="I372" t="str">
            <v>INEXISTENTE</v>
          </cell>
          <cell r="J372" t="str">
            <v>INEXISTENTE</v>
          </cell>
          <cell r="K372" t="str">
            <v>INEXISTENTE</v>
          </cell>
          <cell r="L372">
            <v>1.4500000000000001E-2</v>
          </cell>
          <cell r="M372">
            <v>3.3599999999999998E-4</v>
          </cell>
          <cell r="N372">
            <v>8.6E-3</v>
          </cell>
          <cell r="O372" t="str">
            <v>INEXISTENTE</v>
          </cell>
          <cell r="P372">
            <v>7.1999999999999998E-3</v>
          </cell>
          <cell r="Q372">
            <v>5.3379999999999999E-3</v>
          </cell>
          <cell r="R372">
            <v>3.3599999999999998E-4</v>
          </cell>
          <cell r="S372">
            <v>1.3050000000000001E-2</v>
          </cell>
          <cell r="T372">
            <v>1.4500000000000001E-2</v>
          </cell>
          <cell r="U372">
            <v>1.03E-2</v>
          </cell>
          <cell r="V372">
            <v>8.0999999999999996E-3</v>
          </cell>
          <cell r="W372" t="str">
            <v>INEXISTENTE</v>
          </cell>
          <cell r="X372">
            <v>8.3000000000000001E-3</v>
          </cell>
          <cell r="Y372" t="str">
            <v>INEXISTENTE</v>
          </cell>
          <cell r="Z372" t="str">
            <v>INEXISTENTE</v>
          </cell>
          <cell r="AA372" t="str">
            <v>INEXISTENTE</v>
          </cell>
          <cell r="AB372" t="str">
            <v>INEXISTENTE</v>
          </cell>
        </row>
        <row r="373">
          <cell r="A373">
            <v>40513</v>
          </cell>
          <cell r="B373" t="str">
            <v>INEXISTENTE</v>
          </cell>
          <cell r="C373" t="str">
            <v>INEXISTENTE</v>
          </cell>
          <cell r="D373" t="str">
            <v>INEXISTENTE</v>
          </cell>
          <cell r="E373" t="str">
            <v>INEXISTENTE</v>
          </cell>
          <cell r="F373">
            <v>6.0000000000000001E-3</v>
          </cell>
          <cell r="G373">
            <v>3.8E-3</v>
          </cell>
          <cell r="H373" t="str">
            <v>INEXISTENTE</v>
          </cell>
          <cell r="I373" t="str">
            <v>INEXISTENTE</v>
          </cell>
          <cell r="J373" t="str">
            <v>INEXISTENTE</v>
          </cell>
          <cell r="K373" t="str">
            <v>INEXISTENTE</v>
          </cell>
          <cell r="L373">
            <v>6.8999999999999999E-3</v>
          </cell>
          <cell r="M373">
            <v>1.4059999999999999E-3</v>
          </cell>
          <cell r="N373">
            <v>6.8999999999999999E-3</v>
          </cell>
          <cell r="O373" t="str">
            <v>INEXISTENTE</v>
          </cell>
          <cell r="P373">
            <v>5.4000000000000003E-3</v>
          </cell>
          <cell r="Q373">
            <v>6.4130000000000003E-3</v>
          </cell>
          <cell r="R373">
            <v>1.4059999999999999E-3</v>
          </cell>
          <cell r="S373">
            <v>4.8999999999999998E-3</v>
          </cell>
          <cell r="T373">
            <v>6.8999999999999999E-3</v>
          </cell>
          <cell r="U373">
            <v>6.0000000000000001E-3</v>
          </cell>
          <cell r="V373">
            <v>9.2999999999999992E-3</v>
          </cell>
          <cell r="W373" t="str">
            <v>INEXISTENTE</v>
          </cell>
          <cell r="X373">
            <v>6.3E-3</v>
          </cell>
          <cell r="Y373" t="str">
            <v>INEXISTENTE</v>
          </cell>
          <cell r="Z373" t="str">
            <v>INEXISTENTE</v>
          </cell>
          <cell r="AA373" t="str">
            <v>INEXISTENTE</v>
          </cell>
          <cell r="AB373" t="str">
            <v>INEXISTENTE</v>
          </cell>
        </row>
        <row r="374">
          <cell r="A374">
            <v>40544</v>
          </cell>
          <cell r="B374" t="str">
            <v>INEXISTENTE</v>
          </cell>
          <cell r="C374" t="str">
            <v>INEXISTENTE</v>
          </cell>
          <cell r="D374" t="str">
            <v>INEXISTENTE</v>
          </cell>
          <cell r="E374" t="str">
            <v>INEXISTENTE</v>
          </cell>
          <cell r="F374">
            <v>9.4000000000000004E-3</v>
          </cell>
          <cell r="G374">
            <v>9.7999999999999997E-3</v>
          </cell>
          <cell r="H374" t="str">
            <v>INEXISTENTE</v>
          </cell>
          <cell r="I374" t="str">
            <v>INEXISTENTE</v>
          </cell>
          <cell r="J374" t="str">
            <v>INEXISTENTE</v>
          </cell>
          <cell r="K374" t="str">
            <v>INEXISTENTE</v>
          </cell>
          <cell r="L374">
            <v>7.9000000000000008E-3</v>
          </cell>
          <cell r="M374">
            <v>7.1500000000000003E-4</v>
          </cell>
          <cell r="N374">
            <v>7.6E-3</v>
          </cell>
          <cell r="O374" t="str">
            <v>INEXISTENTE</v>
          </cell>
          <cell r="P374">
            <v>1.15E-2</v>
          </cell>
          <cell r="Q374">
            <v>5.7190000000000001E-3</v>
          </cell>
          <cell r="R374">
            <v>7.1500000000000003E-4</v>
          </cell>
          <cell r="S374">
            <v>9.6000000000000009E-3</v>
          </cell>
          <cell r="T374">
            <v>7.9000000000000008E-3</v>
          </cell>
          <cell r="U374">
            <v>9.4000000000000004E-3</v>
          </cell>
          <cell r="V374">
            <v>8.6E-3</v>
          </cell>
          <cell r="W374" t="str">
            <v>INEXISTENTE</v>
          </cell>
          <cell r="X374">
            <v>8.3000000000000001E-3</v>
          </cell>
          <cell r="Y374" t="str">
            <v>INEXISTENTE</v>
          </cell>
          <cell r="Z374" t="str">
            <v>INEXISTENTE</v>
          </cell>
          <cell r="AA374" t="str">
            <v>INEXISTENTE</v>
          </cell>
          <cell r="AB374" t="str">
            <v>INEXISTENTE</v>
          </cell>
        </row>
        <row r="375">
          <cell r="A375">
            <v>40575</v>
          </cell>
          <cell r="B375" t="str">
            <v>INEXISTENTE</v>
          </cell>
          <cell r="C375" t="str">
            <v>INEXISTENTE</v>
          </cell>
          <cell r="D375" t="str">
            <v>INEXISTENTE</v>
          </cell>
          <cell r="E375" t="str">
            <v>INEXISTENTE</v>
          </cell>
          <cell r="F375">
            <v>5.4000000000000003E-3</v>
          </cell>
          <cell r="G375">
            <v>9.5999999999999992E-3</v>
          </cell>
          <cell r="H375" t="str">
            <v>INEXISTENTE</v>
          </cell>
          <cell r="I375" t="str">
            <v>INEXISTENTE</v>
          </cell>
          <cell r="J375" t="str">
            <v>INEXISTENTE</v>
          </cell>
          <cell r="K375" t="str">
            <v>INEXISTENTE</v>
          </cell>
          <cell r="L375">
            <v>0.01</v>
          </cell>
          <cell r="M375">
            <v>5.2400000000000005E-4</v>
          </cell>
          <cell r="N375">
            <v>9.7000000000000003E-3</v>
          </cell>
          <cell r="O375" t="str">
            <v>INEXISTENTE</v>
          </cell>
          <cell r="P375">
            <v>6.0000000000000001E-3</v>
          </cell>
          <cell r="Q375">
            <v>5.5269999999999998E-3</v>
          </cell>
          <cell r="R375">
            <v>5.2400000000000005E-4</v>
          </cell>
          <cell r="S375">
            <v>7.4999999999999997E-3</v>
          </cell>
          <cell r="T375">
            <v>0.01</v>
          </cell>
          <cell r="U375">
            <v>5.4000000000000003E-3</v>
          </cell>
          <cell r="V375">
            <v>8.3999999999999995E-3</v>
          </cell>
          <cell r="W375" t="str">
            <v>INEXISTENTE</v>
          </cell>
          <cell r="X375">
            <v>8.0000000000000002E-3</v>
          </cell>
          <cell r="Y375" t="str">
            <v>INEXISTENTE</v>
          </cell>
          <cell r="Z375" t="str">
            <v>INEXISTENTE</v>
          </cell>
          <cell r="AA375" t="str">
            <v>INEXISTENTE</v>
          </cell>
          <cell r="AB375" t="str">
            <v>INEXISTENTE</v>
          </cell>
        </row>
        <row r="376">
          <cell r="A376">
            <v>40603</v>
          </cell>
          <cell r="B376" t="str">
            <v>INEXISTENTE</v>
          </cell>
          <cell r="C376" t="str">
            <v>INEXISTENTE</v>
          </cell>
          <cell r="D376" t="str">
            <v>INEXISTENTE</v>
          </cell>
          <cell r="E376" t="str">
            <v>INEXISTENTE</v>
          </cell>
          <cell r="F376">
            <v>6.6E-3</v>
          </cell>
          <cell r="G376">
            <v>6.1000000000000004E-3</v>
          </cell>
          <cell r="H376" t="str">
            <v>INEXISTENTE</v>
          </cell>
          <cell r="I376" t="str">
            <v>INEXISTENTE</v>
          </cell>
          <cell r="J376" t="str">
            <v>INEXISTENTE</v>
          </cell>
          <cell r="K376" t="str">
            <v>INEXISTENTE</v>
          </cell>
          <cell r="L376">
            <v>6.1999999999999998E-3</v>
          </cell>
          <cell r="M376">
            <v>1.212E-3</v>
          </cell>
          <cell r="N376">
            <v>6.0000000000000001E-3</v>
          </cell>
          <cell r="O376" t="str">
            <v>INEXISTENTE</v>
          </cell>
          <cell r="P376">
            <v>3.5000000000000001E-3</v>
          </cell>
          <cell r="Q376">
            <v>6.2179999999999996E-3</v>
          </cell>
          <cell r="R376">
            <v>1.212E-3</v>
          </cell>
          <cell r="S376">
            <v>6.3499999999999997E-3</v>
          </cell>
          <cell r="T376">
            <v>6.1999999999999998E-3</v>
          </cell>
          <cell r="U376">
            <v>6.6E-3</v>
          </cell>
          <cell r="V376">
            <v>9.1999999999999998E-3</v>
          </cell>
          <cell r="W376" t="str">
            <v>INEXISTENTE</v>
          </cell>
          <cell r="X376">
            <v>7.9000000000000008E-3</v>
          </cell>
          <cell r="Y376" t="str">
            <v>INEXISTENTE</v>
          </cell>
          <cell r="Z376" t="str">
            <v>INEXISTENTE</v>
          </cell>
          <cell r="AA376" t="str">
            <v>INEXISTENTE</v>
          </cell>
          <cell r="AB376" t="str">
            <v>INEXISTENTE</v>
          </cell>
        </row>
        <row r="377">
          <cell r="A377">
            <v>40634</v>
          </cell>
          <cell r="B377" t="str">
            <v>INEXISTENTE</v>
          </cell>
          <cell r="C377" t="str">
            <v>INEXISTENTE</v>
          </cell>
          <cell r="D377" t="str">
            <v>INEXISTENTE</v>
          </cell>
          <cell r="E377" t="str">
            <v>INEXISTENTE</v>
          </cell>
          <cell r="F377">
            <v>7.1999999999999998E-3</v>
          </cell>
          <cell r="G377">
            <v>5.0000000000000001E-3</v>
          </cell>
          <cell r="H377" t="str">
            <v>INEXISTENTE</v>
          </cell>
          <cell r="I377" t="str">
            <v>INEXISTENTE</v>
          </cell>
          <cell r="J377" t="str">
            <v>INEXISTENTE</v>
          </cell>
          <cell r="K377" t="str">
            <v>INEXISTENTE</v>
          </cell>
          <cell r="L377">
            <v>4.4999999999999997E-3</v>
          </cell>
          <cell r="M377">
            <v>3.6900000000000002E-4</v>
          </cell>
          <cell r="N377">
            <v>7.7000000000000002E-3</v>
          </cell>
          <cell r="O377" t="str">
            <v>INEXISTENTE</v>
          </cell>
          <cell r="P377">
            <v>7.0000000000000001E-3</v>
          </cell>
          <cell r="Q377">
            <v>5.3709999999999999E-3</v>
          </cell>
          <cell r="R377">
            <v>3.6900000000000002E-4</v>
          </cell>
          <cell r="S377">
            <v>6.0999999999999995E-3</v>
          </cell>
          <cell r="T377">
            <v>4.4999999999999997E-3</v>
          </cell>
          <cell r="U377">
            <v>7.1999999999999998E-3</v>
          </cell>
          <cell r="V377">
            <v>8.3999999999999995E-3</v>
          </cell>
          <cell r="W377" t="str">
            <v>INEXISTENTE</v>
          </cell>
          <cell r="X377">
            <v>7.7000000000000002E-3</v>
          </cell>
          <cell r="Y377" t="str">
            <v>INEXISTENTE</v>
          </cell>
          <cell r="Z377" t="str">
            <v>INEXISTENTE</v>
          </cell>
          <cell r="AA377" t="str">
            <v>INEXISTENTE</v>
          </cell>
          <cell r="AB377" t="str">
            <v>INEXISTENTE</v>
          </cell>
        </row>
        <row r="378">
          <cell r="A378">
            <v>40664</v>
          </cell>
          <cell r="B378" t="str">
            <v>INEXISTENTE</v>
          </cell>
          <cell r="C378" t="str">
            <v>INEXISTENTE</v>
          </cell>
          <cell r="D378" t="str">
            <v>INEXISTENTE</v>
          </cell>
          <cell r="E378" t="str">
            <v>INEXISTENTE</v>
          </cell>
          <cell r="F378">
            <v>5.7000000000000002E-3</v>
          </cell>
          <cell r="G378">
            <v>1E-4</v>
          </cell>
          <cell r="H378" t="str">
            <v>INEXISTENTE</v>
          </cell>
          <cell r="I378" t="str">
            <v>INEXISTENTE</v>
          </cell>
          <cell r="J378" t="str">
            <v>INEXISTENTE</v>
          </cell>
          <cell r="K378" t="str">
            <v>INEXISTENTE</v>
          </cell>
          <cell r="L378">
            <v>4.3E-3</v>
          </cell>
          <cell r="M378">
            <v>1.57E-3</v>
          </cell>
          <cell r="N378">
            <v>7.0000000000000001E-3</v>
          </cell>
          <cell r="O378" t="str">
            <v>INEXISTENTE</v>
          </cell>
          <cell r="P378">
            <v>3.0999999999999999E-3</v>
          </cell>
          <cell r="Q378">
            <v>6.5779999999999996E-3</v>
          </cell>
          <cell r="R378">
            <v>1.57E-3</v>
          </cell>
          <cell r="S378">
            <v>2.9000000000000002E-3</v>
          </cell>
          <cell r="T378">
            <v>4.3E-3</v>
          </cell>
          <cell r="U378">
            <v>5.7000000000000002E-3</v>
          </cell>
          <cell r="V378">
            <v>9.9000000000000008E-3</v>
          </cell>
          <cell r="W378" t="str">
            <v>INEXISTENTE</v>
          </cell>
          <cell r="X378">
            <v>4.6999999999999993E-3</v>
          </cell>
          <cell r="Y378" t="str">
            <v>INEXISTENTE</v>
          </cell>
          <cell r="Z378" t="str">
            <v>INEXISTENTE</v>
          </cell>
          <cell r="AA378" t="str">
            <v>INEXISTENTE</v>
          </cell>
          <cell r="AB378" t="str">
            <v>INEXISTENTE</v>
          </cell>
        </row>
        <row r="379">
          <cell r="A379">
            <v>40695</v>
          </cell>
          <cell r="B379" t="str">
            <v>INEXISTENTE</v>
          </cell>
          <cell r="C379" t="str">
            <v>INEXISTENTE</v>
          </cell>
          <cell r="D379" t="str">
            <v>INEXISTENTE</v>
          </cell>
          <cell r="E379" t="str">
            <v>INEXISTENTE</v>
          </cell>
          <cell r="F379">
            <v>2.2000000000000001E-3</v>
          </cell>
          <cell r="G379">
            <v>-1.2999999999999999E-3</v>
          </cell>
          <cell r="H379" t="str">
            <v>INEXISTENTE</v>
          </cell>
          <cell r="I379" t="str">
            <v>INEXISTENTE</v>
          </cell>
          <cell r="J379" t="str">
            <v>INEXISTENTE</v>
          </cell>
          <cell r="K379" t="str">
            <v>INEXISTENTE</v>
          </cell>
          <cell r="L379">
            <v>-1.8E-3</v>
          </cell>
          <cell r="M379">
            <v>1.114E-3</v>
          </cell>
          <cell r="N379">
            <v>2.3E-3</v>
          </cell>
          <cell r="O379" t="str">
            <v>INEXISTENTE</v>
          </cell>
          <cell r="P379">
            <v>1E-4</v>
          </cell>
          <cell r="Q379">
            <v>6.1199999999999996E-3</v>
          </cell>
          <cell r="R379">
            <v>1.114E-3</v>
          </cell>
          <cell r="S379">
            <v>4.500000000000001E-4</v>
          </cell>
          <cell r="T379">
            <v>-1.8E-3</v>
          </cell>
          <cell r="U379">
            <v>2.2000000000000001E-3</v>
          </cell>
          <cell r="V379">
            <v>9.5999999999999992E-3</v>
          </cell>
          <cell r="W379" t="str">
            <v>INEXISTENTE</v>
          </cell>
          <cell r="X379">
            <v>1.5E-3</v>
          </cell>
          <cell r="Y379" t="str">
            <v>INEXISTENTE</v>
          </cell>
          <cell r="Z379" t="str">
            <v>INEXISTENTE</v>
          </cell>
          <cell r="AA379" t="str">
            <v>INEXISTENTE</v>
          </cell>
          <cell r="AB379" t="str">
            <v>INEXISTENTE</v>
          </cell>
        </row>
        <row r="380">
          <cell r="A380">
            <v>40725</v>
          </cell>
          <cell r="B380" t="str">
            <v>INEXISTENTE</v>
          </cell>
          <cell r="C380" t="str">
            <v>INEXISTENTE</v>
          </cell>
          <cell r="D380" t="str">
            <v>INEXISTENTE</v>
          </cell>
          <cell r="E380" t="str">
            <v>INEXISTENTE</v>
          </cell>
          <cell r="F380">
            <v>0</v>
          </cell>
          <cell r="G380">
            <v>-5.0000000000000001E-4</v>
          </cell>
          <cell r="H380" t="str">
            <v>INEXISTENTE</v>
          </cell>
          <cell r="I380" t="str">
            <v>INEXISTENTE</v>
          </cell>
          <cell r="J380" t="str">
            <v>INEXISTENTE</v>
          </cell>
          <cell r="K380" t="str">
            <v>INEXISTENTE</v>
          </cell>
          <cell r="L380">
            <v>-1.1999999999999999E-3</v>
          </cell>
          <cell r="M380">
            <v>1.2290000000000001E-3</v>
          </cell>
          <cell r="N380">
            <v>1E-3</v>
          </cell>
          <cell r="O380" t="str">
            <v>INEXISTENTE</v>
          </cell>
          <cell r="P380">
            <v>3.0000000000000001E-3</v>
          </cell>
          <cell r="Q380">
            <v>6.2350000000000001E-3</v>
          </cell>
          <cell r="R380">
            <v>1.2290000000000001E-3</v>
          </cell>
          <cell r="S380">
            <v>-2.5000000000000001E-4</v>
          </cell>
          <cell r="T380">
            <v>-1.1999999999999999E-3</v>
          </cell>
          <cell r="U380">
            <v>0</v>
          </cell>
          <cell r="V380">
            <v>9.7000000000000003E-3</v>
          </cell>
          <cell r="W380" t="str">
            <v>INEXISTENTE</v>
          </cell>
          <cell r="X380">
            <v>1.6000000000000001E-3</v>
          </cell>
          <cell r="Y380" t="str">
            <v>INEXISTENTE</v>
          </cell>
          <cell r="Z380" t="str">
            <v>INEXISTENTE</v>
          </cell>
          <cell r="AA380" t="str">
            <v>INEXISTENTE</v>
          </cell>
          <cell r="AB380" t="str">
            <v>INEXISTENTE</v>
          </cell>
        </row>
        <row r="381">
          <cell r="A381">
            <v>40756</v>
          </cell>
          <cell r="B381" t="str">
            <v>INEXISTENTE</v>
          </cell>
          <cell r="C381" t="str">
            <v>INEXISTENTE</v>
          </cell>
          <cell r="D381" t="str">
            <v>INEXISTENTE</v>
          </cell>
          <cell r="E381" t="str">
            <v>INEXISTENTE</v>
          </cell>
          <cell r="F381">
            <v>4.1999999999999997E-3</v>
          </cell>
          <cell r="G381">
            <v>6.1000000000000004E-3</v>
          </cell>
          <cell r="H381" t="str">
            <v>INEXISTENTE</v>
          </cell>
          <cell r="I381" t="str">
            <v>INEXISTENTE</v>
          </cell>
          <cell r="J381" t="str">
            <v>INEXISTENTE</v>
          </cell>
          <cell r="K381" t="str">
            <v>INEXISTENTE</v>
          </cell>
          <cell r="L381">
            <v>4.4000000000000003E-3</v>
          </cell>
          <cell r="M381">
            <v>2.0760000000000002E-3</v>
          </cell>
          <cell r="N381">
            <v>2.7000000000000001E-3</v>
          </cell>
          <cell r="O381" t="str">
            <v>INEXISTENTE</v>
          </cell>
          <cell r="P381">
            <v>3.8999999999999998E-3</v>
          </cell>
          <cell r="Q381">
            <v>7.0860000000000003E-3</v>
          </cell>
          <cell r="R381">
            <v>2.0760000000000002E-3</v>
          </cell>
          <cell r="S381">
            <v>5.1500000000000001E-3</v>
          </cell>
          <cell r="T381">
            <v>4.4000000000000003E-3</v>
          </cell>
          <cell r="U381">
            <v>4.1999999999999997E-3</v>
          </cell>
          <cell r="V381">
            <v>1.0699999999999999E-2</v>
          </cell>
          <cell r="W381" t="str">
            <v>INEXISTENTE</v>
          </cell>
          <cell r="X381">
            <v>3.7000000000000002E-3</v>
          </cell>
          <cell r="Y381" t="str">
            <v>INEXISTENTE</v>
          </cell>
          <cell r="Z381" t="str">
            <v>INEXISTENTE</v>
          </cell>
          <cell r="AA381" t="str">
            <v>INEXISTENTE</v>
          </cell>
          <cell r="AB381" t="str">
            <v>INEXISTENTE</v>
          </cell>
        </row>
        <row r="382">
          <cell r="A382">
            <v>40787</v>
          </cell>
          <cell r="B382" t="str">
            <v>INEXISTENTE</v>
          </cell>
          <cell r="C382" t="str">
            <v>INEXISTENTE</v>
          </cell>
          <cell r="D382" t="str">
            <v>INEXISTENTE</v>
          </cell>
          <cell r="E382" t="str">
            <v>INEXISTENTE</v>
          </cell>
          <cell r="F382">
            <v>4.4999999999999997E-3</v>
          </cell>
          <cell r="G382">
            <v>7.4999999999999997E-3</v>
          </cell>
          <cell r="H382" t="str">
            <v>INEXISTENTE</v>
          </cell>
          <cell r="I382" t="str">
            <v>INEXISTENTE</v>
          </cell>
          <cell r="J382" t="str">
            <v>INEXISTENTE</v>
          </cell>
          <cell r="K382" t="str">
            <v>INEXISTENTE</v>
          </cell>
          <cell r="L382">
            <v>6.4999999999999997E-3</v>
          </cell>
          <cell r="M382">
            <v>1.003E-3</v>
          </cell>
          <cell r="N382">
            <v>5.3E-3</v>
          </cell>
          <cell r="O382" t="str">
            <v>INEXISTENTE</v>
          </cell>
          <cell r="P382">
            <v>2.5000000000000001E-3</v>
          </cell>
          <cell r="Q382">
            <v>6.0080000000000003E-3</v>
          </cell>
          <cell r="R382">
            <v>1.003E-3</v>
          </cell>
          <cell r="S382">
            <v>6.0000000000000001E-3</v>
          </cell>
          <cell r="T382">
            <v>6.4999999999999997E-3</v>
          </cell>
          <cell r="U382">
            <v>4.4999999999999997E-3</v>
          </cell>
          <cell r="V382">
            <v>9.4000000000000004E-3</v>
          </cell>
          <cell r="W382" t="str">
            <v>INEXISTENTE</v>
          </cell>
          <cell r="X382">
            <v>5.3E-3</v>
          </cell>
          <cell r="Y382" t="str">
            <v>INEXISTENTE</v>
          </cell>
          <cell r="Z382" t="str">
            <v>INEXISTENTE</v>
          </cell>
          <cell r="AA382" t="str">
            <v>INEXISTENTE</v>
          </cell>
          <cell r="AB382" t="str">
            <v>INEXISTENTE</v>
          </cell>
        </row>
        <row r="383">
          <cell r="A383">
            <v>40817</v>
          </cell>
          <cell r="B383" t="str">
            <v>INEXISTENTE</v>
          </cell>
          <cell r="C383" t="str">
            <v>INEXISTENTE</v>
          </cell>
          <cell r="D383" t="str">
            <v>INEXISTENTE</v>
          </cell>
          <cell r="E383" t="str">
            <v>INEXISTENTE</v>
          </cell>
          <cell r="F383">
            <v>3.2000000000000002E-3</v>
          </cell>
          <cell r="G383">
            <v>4.0000000000000001E-3</v>
          </cell>
          <cell r="H383" t="str">
            <v>INEXISTENTE</v>
          </cell>
          <cell r="I383" t="str">
            <v>INEXISTENTE</v>
          </cell>
          <cell r="J383" t="str">
            <v>INEXISTENTE</v>
          </cell>
          <cell r="K383" t="str">
            <v>INEXISTENTE</v>
          </cell>
          <cell r="L383">
            <v>5.3E-3</v>
          </cell>
          <cell r="M383">
            <v>6.2E-4</v>
          </cell>
          <cell r="N383">
            <v>4.1999999999999997E-3</v>
          </cell>
          <cell r="O383" t="str">
            <v>INEXISTENTE</v>
          </cell>
          <cell r="P383">
            <v>3.8999999999999998E-3</v>
          </cell>
          <cell r="Q383">
            <v>5.6230000000000004E-3</v>
          </cell>
          <cell r="R383">
            <v>6.2E-4</v>
          </cell>
          <cell r="S383">
            <v>3.5999999999999999E-3</v>
          </cell>
          <cell r="T383">
            <v>5.3E-3</v>
          </cell>
          <cell r="U383">
            <v>3.2000000000000002E-3</v>
          </cell>
          <cell r="V383">
            <v>8.8000000000000005E-3</v>
          </cell>
          <cell r="W383" t="str">
            <v>INEXISTENTE</v>
          </cell>
          <cell r="X383">
            <v>4.3E-3</v>
          </cell>
          <cell r="Y383" t="str">
            <v>INEXISTENTE</v>
          </cell>
          <cell r="Z383" t="str">
            <v>INEXISTENTE</v>
          </cell>
          <cell r="AA383" t="str">
            <v>INEXISTENTE</v>
          </cell>
          <cell r="AB383" t="str">
            <v>INEXISTENTE</v>
          </cell>
        </row>
        <row r="384">
          <cell r="A384">
            <v>40848</v>
          </cell>
          <cell r="B384" t="str">
            <v>INEXISTENTE</v>
          </cell>
          <cell r="C384" t="str">
            <v>INEXISTENTE</v>
          </cell>
          <cell r="D384" t="str">
            <v>INEXISTENTE</v>
          </cell>
          <cell r="E384" t="str">
            <v>INEXISTENTE</v>
          </cell>
          <cell r="F384">
            <v>5.7000000000000002E-3</v>
          </cell>
          <cell r="G384">
            <v>4.3E-3</v>
          </cell>
          <cell r="H384" t="str">
            <v>INEXISTENTE</v>
          </cell>
          <cell r="I384" t="str">
            <v>INEXISTENTE</v>
          </cell>
          <cell r="J384" t="str">
            <v>INEXISTENTE</v>
          </cell>
          <cell r="K384" t="str">
            <v>INEXISTENTE</v>
          </cell>
          <cell r="L384">
            <v>5.0000000000000001E-3</v>
          </cell>
          <cell r="M384">
            <v>6.4499999999999996E-4</v>
          </cell>
          <cell r="N384">
            <v>4.5999999999999999E-3</v>
          </cell>
          <cell r="O384" t="str">
            <v>INEXISTENTE</v>
          </cell>
          <cell r="P384">
            <v>6.0000000000000001E-3</v>
          </cell>
          <cell r="Q384">
            <v>5.6480000000000002E-3</v>
          </cell>
          <cell r="R384">
            <v>6.4499999999999996E-4</v>
          </cell>
          <cell r="S384">
            <v>5.0000000000000001E-3</v>
          </cell>
          <cell r="T384">
            <v>5.0000000000000001E-3</v>
          </cell>
          <cell r="U384">
            <v>5.7000000000000002E-3</v>
          </cell>
          <cell r="V384">
            <v>8.6E-3</v>
          </cell>
          <cell r="W384" t="str">
            <v>INEXISTENTE</v>
          </cell>
          <cell r="X384">
            <v>5.1999999999999998E-3</v>
          </cell>
          <cell r="Y384" t="str">
            <v>INEXISTENTE</v>
          </cell>
          <cell r="Z384" t="str">
            <v>INEXISTENTE</v>
          </cell>
          <cell r="AA384" t="str">
            <v>INEXISTENTE</v>
          </cell>
          <cell r="AB384" t="str">
            <v>INEXISTENTE</v>
          </cell>
        </row>
        <row r="385">
          <cell r="A385">
            <v>40878</v>
          </cell>
          <cell r="B385" t="str">
            <v>INEXISTENTE</v>
          </cell>
          <cell r="C385" t="str">
            <v>INEXISTENTE</v>
          </cell>
          <cell r="D385" t="str">
            <v>INEXISTENTE</v>
          </cell>
          <cell r="E385" t="str">
            <v>INEXISTENTE</v>
          </cell>
          <cell r="F385">
            <v>5.1000000000000004E-3</v>
          </cell>
          <cell r="G385">
            <v>-1.6000000000000001E-3</v>
          </cell>
          <cell r="H385" t="str">
            <v>INEXISTENTE</v>
          </cell>
          <cell r="I385" t="str">
            <v>INEXISTENTE</v>
          </cell>
          <cell r="J385" t="str">
            <v>INEXISTENTE</v>
          </cell>
          <cell r="K385" t="str">
            <v>INEXISTENTE</v>
          </cell>
          <cell r="L385">
            <v>-1.1999999999999999E-3</v>
          </cell>
          <cell r="M385">
            <v>9.3700000000000001E-4</v>
          </cell>
          <cell r="N385">
            <v>5.5999999999999999E-3</v>
          </cell>
          <cell r="O385" t="str">
            <v>INEXISTENTE</v>
          </cell>
          <cell r="P385">
            <v>6.1000000000000004E-3</v>
          </cell>
          <cell r="Q385">
            <v>5.9420000000000002E-3</v>
          </cell>
          <cell r="R385">
            <v>9.3700000000000001E-4</v>
          </cell>
          <cell r="S385">
            <v>1.7500000000000003E-3</v>
          </cell>
          <cell r="T385">
            <v>-1.1999999999999999E-3</v>
          </cell>
          <cell r="U385">
            <v>5.1000000000000004E-3</v>
          </cell>
          <cell r="V385">
            <v>9.1000000000000004E-3</v>
          </cell>
          <cell r="W385" t="str">
            <v>INEXISTENTE</v>
          </cell>
          <cell r="X385">
            <v>5.0000000000000001E-3</v>
          </cell>
          <cell r="Y385" t="str">
            <v>INEXISTENTE</v>
          </cell>
          <cell r="Z385" t="str">
            <v>INEXISTENTE</v>
          </cell>
          <cell r="AA385" t="str">
            <v>INEXISTENTE</v>
          </cell>
          <cell r="AB385" t="str">
            <v>INEXISTENTE</v>
          </cell>
        </row>
        <row r="386">
          <cell r="A386">
            <v>40909</v>
          </cell>
          <cell r="B386" t="str">
            <v>INEXISTENTE</v>
          </cell>
          <cell r="C386" t="str">
            <v>INEXISTENTE</v>
          </cell>
          <cell r="D386" t="str">
            <v>INEXISTENTE</v>
          </cell>
          <cell r="E386" t="str">
            <v>INEXISTENTE</v>
          </cell>
          <cell r="F386">
            <v>5.1000000000000004E-3</v>
          </cell>
          <cell r="G386">
            <v>3.0000000000000001E-3</v>
          </cell>
          <cell r="H386" t="str">
            <v>INEXISTENTE</v>
          </cell>
          <cell r="I386" t="str">
            <v>INEXISTENTE</v>
          </cell>
          <cell r="J386" t="str">
            <v>INEXISTENTE</v>
          </cell>
          <cell r="K386" t="str">
            <v>INEXISTENTE</v>
          </cell>
          <cell r="L386">
            <v>2.5000000000000001E-3</v>
          </cell>
          <cell r="M386">
            <v>8.6399999999999997E-4</v>
          </cell>
          <cell r="N386">
            <v>6.4999999999999997E-3</v>
          </cell>
          <cell r="O386" t="str">
            <v>INEXISTENTE</v>
          </cell>
          <cell r="P386">
            <v>6.6E-3</v>
          </cell>
          <cell r="Q386">
            <v>5.868E-3</v>
          </cell>
          <cell r="R386">
            <v>8.6399999999999997E-4</v>
          </cell>
          <cell r="S386">
            <v>4.0499999999999998E-3</v>
          </cell>
          <cell r="T386">
            <v>2.5000000000000001E-3</v>
          </cell>
          <cell r="U386">
            <v>5.1000000000000004E-3</v>
          </cell>
          <cell r="V386">
            <v>8.8999999999999999E-3</v>
          </cell>
          <cell r="W386" t="str">
            <v>INEXISTENTE</v>
          </cell>
          <cell r="X386">
            <v>5.6000000000000008E-3</v>
          </cell>
          <cell r="Y386" t="str">
            <v>INEXISTENTE</v>
          </cell>
          <cell r="Z386" t="str">
            <v>INEXISTENTE</v>
          </cell>
          <cell r="AA386" t="str">
            <v>INEXISTENTE</v>
          </cell>
          <cell r="AB386" t="str">
            <v>INEXISTENTE</v>
          </cell>
        </row>
        <row r="387">
          <cell r="A387">
            <v>40940</v>
          </cell>
          <cell r="B387" t="str">
            <v>INEXISTENTE</v>
          </cell>
          <cell r="C387" t="str">
            <v>INEXISTENTE</v>
          </cell>
          <cell r="D387" t="str">
            <v>INEXISTENTE</v>
          </cell>
          <cell r="E387" t="str">
            <v>INEXISTENTE</v>
          </cell>
          <cell r="F387">
            <v>3.8999999999999998E-3</v>
          </cell>
          <cell r="G387">
            <v>6.9999999999999999E-4</v>
          </cell>
          <cell r="H387" t="str">
            <v>INEXISTENTE</v>
          </cell>
          <cell r="I387" t="str">
            <v>INEXISTENTE</v>
          </cell>
          <cell r="J387" t="str">
            <v>INEXISTENTE</v>
          </cell>
          <cell r="K387" t="str">
            <v>INEXISTENTE</v>
          </cell>
          <cell r="L387">
            <v>-5.9999999999999995E-4</v>
          </cell>
          <cell r="M387">
            <v>0</v>
          </cell>
          <cell r="N387">
            <v>5.3E-3</v>
          </cell>
          <cell r="O387" t="str">
            <v>INEXISTENTE</v>
          </cell>
          <cell r="P387">
            <v>-6.9999999999999999E-4</v>
          </cell>
          <cell r="Q387">
            <v>5.0000000000000001E-3</v>
          </cell>
          <cell r="R387">
            <v>0</v>
          </cell>
          <cell r="S387">
            <v>2.3E-3</v>
          </cell>
          <cell r="T387">
            <v>-5.9999999999999995E-4</v>
          </cell>
          <cell r="U387">
            <v>3.8999999999999998E-3</v>
          </cell>
          <cell r="V387">
            <v>7.4999999999999997E-3</v>
          </cell>
          <cell r="W387" t="str">
            <v>INEXISTENTE</v>
          </cell>
          <cell r="X387">
            <v>4.5000000000000005E-3</v>
          </cell>
          <cell r="Y387" t="str">
            <v>INEXISTENTE</v>
          </cell>
          <cell r="Z387" t="str">
            <v>INEXISTENTE</v>
          </cell>
          <cell r="AA387" t="str">
            <v>INEXISTENTE</v>
          </cell>
          <cell r="AB387" t="str">
            <v>INEXISTENTE</v>
          </cell>
        </row>
        <row r="388">
          <cell r="A388">
            <v>40969</v>
          </cell>
          <cell r="B388" t="str">
            <v>INEXISTENTE</v>
          </cell>
          <cell r="C388" t="str">
            <v>INEXISTENTE</v>
          </cell>
          <cell r="D388" t="str">
            <v>INEXISTENTE</v>
          </cell>
          <cell r="E388" t="str">
            <v>INEXISTENTE</v>
          </cell>
          <cell r="F388">
            <v>1.8E-3</v>
          </cell>
          <cell r="G388">
            <v>5.5999999999999999E-3</v>
          </cell>
          <cell r="H388" t="str">
            <v>INEXISTENTE</v>
          </cell>
          <cell r="I388" t="str">
            <v>INEXISTENTE</v>
          </cell>
          <cell r="J388" t="str">
            <v>INEXISTENTE</v>
          </cell>
          <cell r="K388" t="str">
            <v>INEXISTENTE</v>
          </cell>
          <cell r="L388">
            <v>4.3E-3</v>
          </cell>
          <cell r="M388">
            <v>1.0679999999999999E-3</v>
          </cell>
          <cell r="N388">
            <v>2.5000000000000001E-3</v>
          </cell>
          <cell r="O388" t="str">
            <v>INEXISTENTE</v>
          </cell>
          <cell r="P388">
            <v>1.5E-3</v>
          </cell>
          <cell r="Q388">
            <v>6.0730000000000003E-3</v>
          </cell>
          <cell r="R388">
            <v>1.0679999999999999E-3</v>
          </cell>
          <cell r="S388">
            <v>3.7000000000000002E-3</v>
          </cell>
          <cell r="T388">
            <v>4.3E-3</v>
          </cell>
          <cell r="U388">
            <v>1.8E-3</v>
          </cell>
          <cell r="V388">
            <v>8.2000000000000007E-3</v>
          </cell>
          <cell r="W388" t="str">
            <v>INEXISTENTE</v>
          </cell>
          <cell r="X388">
            <v>2.0999999999999999E-3</v>
          </cell>
          <cell r="Y388" t="str">
            <v>INEXISTENTE</v>
          </cell>
          <cell r="Z388" t="str">
            <v>INEXISTENTE</v>
          </cell>
          <cell r="AA388" t="str">
            <v>INEXISTENTE</v>
          </cell>
          <cell r="AB388" t="str">
            <v>INEXISTENTE</v>
          </cell>
        </row>
        <row r="389">
          <cell r="A389">
            <v>41000</v>
          </cell>
          <cell r="B389" t="str">
            <v>INEXISTENTE</v>
          </cell>
          <cell r="C389" t="str">
            <v>INEXISTENTE</v>
          </cell>
          <cell r="D389" t="str">
            <v>INEXISTENTE</v>
          </cell>
          <cell r="E389" t="str">
            <v>INEXISTENTE</v>
          </cell>
          <cell r="F389">
            <v>6.4000000000000003E-3</v>
          </cell>
          <cell r="G389">
            <v>1.0200000000000001E-2</v>
          </cell>
          <cell r="H389" t="str">
            <v>INEXISTENTE</v>
          </cell>
          <cell r="I389" t="str">
            <v>INEXISTENTE</v>
          </cell>
          <cell r="J389" t="str">
            <v>INEXISTENTE</v>
          </cell>
          <cell r="K389" t="str">
            <v>INEXISTENTE</v>
          </cell>
          <cell r="L389">
            <v>8.5000000000000006E-3</v>
          </cell>
          <cell r="M389">
            <v>2.2699999999999999E-4</v>
          </cell>
          <cell r="N389">
            <v>4.3E-3</v>
          </cell>
          <cell r="O389" t="str">
            <v>INEXISTENTE</v>
          </cell>
          <cell r="P389">
            <v>4.7000000000000002E-3</v>
          </cell>
          <cell r="Q389">
            <v>5.228E-3</v>
          </cell>
          <cell r="R389">
            <v>2.2699999999999999E-4</v>
          </cell>
          <cell r="S389">
            <v>8.3000000000000001E-3</v>
          </cell>
          <cell r="T389">
            <v>8.5000000000000006E-3</v>
          </cell>
          <cell r="U389">
            <v>6.4000000000000003E-3</v>
          </cell>
          <cell r="V389">
            <v>7.1000000000000004E-3</v>
          </cell>
          <cell r="W389" t="str">
            <v>INEXISTENTE</v>
          </cell>
          <cell r="X389">
            <v>6.4000000000000003E-3</v>
          </cell>
          <cell r="Y389" t="str">
            <v>INEXISTENTE</v>
          </cell>
          <cell r="Z389" t="str">
            <v>INEXISTENTE</v>
          </cell>
          <cell r="AA389" t="str">
            <v>INEXISTENTE</v>
          </cell>
          <cell r="AB389" t="str">
            <v>INEXISTENTE</v>
          </cell>
        </row>
        <row r="390">
          <cell r="A390">
            <v>41030</v>
          </cell>
          <cell r="B390" t="str">
            <v>INEXISTENTE</v>
          </cell>
          <cell r="C390" t="str">
            <v>INEXISTENTE</v>
          </cell>
          <cell r="D390" t="str">
            <v>INEXISTENTE</v>
          </cell>
          <cell r="E390" t="str">
            <v>INEXISTENTE</v>
          </cell>
          <cell r="F390">
            <v>5.4999999999999997E-3</v>
          </cell>
          <cell r="G390">
            <v>9.1000000000000004E-3</v>
          </cell>
          <cell r="H390" t="str">
            <v>INEXISTENTE</v>
          </cell>
          <cell r="I390" t="str">
            <v>INEXISTENTE</v>
          </cell>
          <cell r="J390" t="str">
            <v>INEXISTENTE</v>
          </cell>
          <cell r="K390" t="str">
            <v>INEXISTENTE</v>
          </cell>
          <cell r="L390">
            <v>1.0200000000000001E-2</v>
          </cell>
          <cell r="M390">
            <v>4.6799999999999999E-4</v>
          </cell>
          <cell r="N390">
            <v>5.1000000000000004E-3</v>
          </cell>
          <cell r="O390" t="str">
            <v>INEXISTENTE</v>
          </cell>
          <cell r="P390">
            <v>3.5000000000000001E-3</v>
          </cell>
          <cell r="Q390">
            <v>5.47E-3</v>
          </cell>
          <cell r="R390">
            <v>4.6799999999999999E-4</v>
          </cell>
          <cell r="S390">
            <v>7.3000000000000001E-3</v>
          </cell>
          <cell r="T390">
            <v>1.0200000000000001E-2</v>
          </cell>
          <cell r="U390">
            <v>5.4999999999999997E-3</v>
          </cell>
          <cell r="V390">
            <v>7.4000000000000003E-3</v>
          </cell>
          <cell r="W390" t="str">
            <v>INEXISTENTE</v>
          </cell>
          <cell r="X390">
            <v>3.5999999999999999E-3</v>
          </cell>
          <cell r="Y390" t="str">
            <v>INEXISTENTE</v>
          </cell>
          <cell r="Z390" t="str">
            <v>INEXISTENTE</v>
          </cell>
          <cell r="AA390" t="str">
            <v>INEXISTENTE</v>
          </cell>
          <cell r="AB390" t="str">
            <v>INEXISTENTE</v>
          </cell>
        </row>
        <row r="391">
          <cell r="A391">
            <v>41061</v>
          </cell>
          <cell r="B391" t="str">
            <v>INEXISTENTE</v>
          </cell>
          <cell r="C391" t="str">
            <v>INEXISTENTE</v>
          </cell>
          <cell r="D391" t="str">
            <v>INEXISTENTE</v>
          </cell>
          <cell r="E391" t="str">
            <v>INEXISTENTE</v>
          </cell>
          <cell r="F391">
            <v>2.5999999999999999E-3</v>
          </cell>
          <cell r="G391">
            <v>6.8999999999999999E-3</v>
          </cell>
          <cell r="H391" t="str">
            <v>INEXISTENTE</v>
          </cell>
          <cell r="I391" t="str">
            <v>INEXISTENTE</v>
          </cell>
          <cell r="J391" t="str">
            <v>INEXISTENTE</v>
          </cell>
          <cell r="K391" t="str">
            <v>INEXISTENTE</v>
          </cell>
          <cell r="L391">
            <v>6.6E-3</v>
          </cell>
          <cell r="M391">
            <v>0</v>
          </cell>
          <cell r="N391">
            <v>1.8E-3</v>
          </cell>
          <cell r="O391" t="str">
            <v>INEXISTENTE</v>
          </cell>
          <cell r="P391">
            <v>2.3E-3</v>
          </cell>
          <cell r="Q391">
            <v>5.0000000000000001E-3</v>
          </cell>
          <cell r="R391">
            <v>0</v>
          </cell>
          <cell r="S391">
            <v>4.7499999999999999E-3</v>
          </cell>
          <cell r="T391">
            <v>6.6E-3</v>
          </cell>
          <cell r="U391">
            <v>2.5999999999999999E-3</v>
          </cell>
          <cell r="V391">
            <v>6.4000000000000003E-3</v>
          </cell>
          <cell r="W391">
            <v>4.8279999999999998E-3</v>
          </cell>
          <cell r="X391">
            <v>8.0000000000000004E-4</v>
          </cell>
          <cell r="Y391" t="str">
            <v>INEXISTENTE</v>
          </cell>
          <cell r="Z391" t="str">
            <v>INEXISTENTE</v>
          </cell>
          <cell r="AA391" t="str">
            <v>INEXISTENTE</v>
          </cell>
          <cell r="AB391" t="str">
            <v>INEXISTENTE</v>
          </cell>
        </row>
        <row r="392">
          <cell r="A392">
            <v>41091</v>
          </cell>
          <cell r="B392" t="str">
            <v>INEXISTENTE</v>
          </cell>
          <cell r="C392" t="str">
            <v>INEXISTENTE</v>
          </cell>
          <cell r="D392" t="str">
            <v>INEXISTENTE</v>
          </cell>
          <cell r="E392" t="str">
            <v>INEXISTENTE</v>
          </cell>
          <cell r="F392">
            <v>4.3E-3</v>
          </cell>
          <cell r="G392">
            <v>1.52E-2</v>
          </cell>
          <cell r="H392" t="str">
            <v>INEXISTENTE</v>
          </cell>
          <cell r="I392" t="str">
            <v>INEXISTENTE</v>
          </cell>
          <cell r="J392" t="str">
            <v>INEXISTENTE</v>
          </cell>
          <cell r="K392" t="str">
            <v>INEXISTENTE</v>
          </cell>
          <cell r="L392">
            <v>1.34E-2</v>
          </cell>
          <cell r="M392">
            <v>1.44E-4</v>
          </cell>
          <cell r="N392">
            <v>3.3E-3</v>
          </cell>
          <cell r="O392" t="str">
            <v>INEXISTENTE</v>
          </cell>
          <cell r="P392">
            <v>1.2999999999999999E-3</v>
          </cell>
          <cell r="Q392">
            <v>5.1450000000000003E-3</v>
          </cell>
          <cell r="R392">
            <v>1.44E-4</v>
          </cell>
          <cell r="S392">
            <v>9.75E-3</v>
          </cell>
          <cell r="T392">
            <v>1.34E-2</v>
          </cell>
          <cell r="U392">
            <v>4.3E-3</v>
          </cell>
          <cell r="V392">
            <v>6.7999999999999996E-3</v>
          </cell>
          <cell r="W392">
            <v>4.973E-3</v>
          </cell>
          <cell r="X392">
            <v>4.3E-3</v>
          </cell>
          <cell r="Y392" t="str">
            <v>INEXISTENTE</v>
          </cell>
          <cell r="Z392" t="str">
            <v>INEXISTENTE</v>
          </cell>
          <cell r="AA392" t="str">
            <v>INEXISTENTE</v>
          </cell>
          <cell r="AB392" t="str">
            <v>INEXISTENTE</v>
          </cell>
        </row>
        <row r="393">
          <cell r="A393">
            <v>41122</v>
          </cell>
          <cell r="B393" t="str">
            <v>INEXISTENTE</v>
          </cell>
          <cell r="C393" t="str">
            <v>INEXISTENTE</v>
          </cell>
          <cell r="D393" t="str">
            <v>INEXISTENTE</v>
          </cell>
          <cell r="E393" t="str">
            <v>INEXISTENTE</v>
          </cell>
          <cell r="F393">
            <v>4.4999999999999997E-3</v>
          </cell>
          <cell r="G393">
            <v>1.29E-2</v>
          </cell>
          <cell r="H393" t="str">
            <v>INEXISTENTE</v>
          </cell>
          <cell r="I393" t="str">
            <v>INEXISTENTE</v>
          </cell>
          <cell r="J393" t="str">
            <v>INEXISTENTE</v>
          </cell>
          <cell r="K393" t="str">
            <v>INEXISTENTE</v>
          </cell>
          <cell r="L393">
            <v>1.43E-2</v>
          </cell>
          <cell r="M393">
            <v>1.2300000000000001E-4</v>
          </cell>
          <cell r="N393">
            <v>3.8999999999999998E-3</v>
          </cell>
          <cell r="O393" t="str">
            <v>INEXISTENTE</v>
          </cell>
          <cell r="P393">
            <v>2.7000000000000001E-3</v>
          </cell>
          <cell r="Q393">
            <v>5.1240000000000001E-3</v>
          </cell>
          <cell r="R393">
            <v>1.2300000000000001E-4</v>
          </cell>
          <cell r="S393">
            <v>8.6999999999999994E-3</v>
          </cell>
          <cell r="T393">
            <v>1.43E-2</v>
          </cell>
          <cell r="U393">
            <v>4.4999999999999997E-3</v>
          </cell>
          <cell r="V393">
            <v>6.8999999999999999E-3</v>
          </cell>
          <cell r="W393">
            <v>4.6750000000000003E-3</v>
          </cell>
          <cell r="X393">
            <v>4.0999999999999995E-3</v>
          </cell>
          <cell r="Y393" t="str">
            <v>INEXISTENTE</v>
          </cell>
          <cell r="Z393" t="str">
            <v>INEXISTENTE</v>
          </cell>
          <cell r="AA393" t="str">
            <v>INEXISTENTE</v>
          </cell>
          <cell r="AB393" t="str">
            <v>INEXISTENTE</v>
          </cell>
        </row>
        <row r="394">
          <cell r="A394">
            <v>41153</v>
          </cell>
          <cell r="B394" t="str">
            <v>INEXISTENTE</v>
          </cell>
          <cell r="C394" t="str">
            <v>INEXISTENTE</v>
          </cell>
          <cell r="D394" t="str">
            <v>INEXISTENTE</v>
          </cell>
          <cell r="E394" t="str">
            <v>INEXISTENTE</v>
          </cell>
          <cell r="F394">
            <v>6.3E-3</v>
          </cell>
          <cell r="G394">
            <v>8.8000000000000005E-3</v>
          </cell>
          <cell r="H394" t="str">
            <v>INEXISTENTE</v>
          </cell>
          <cell r="I394" t="str">
            <v>INEXISTENTE</v>
          </cell>
          <cell r="J394" t="str">
            <v>INEXISTENTE</v>
          </cell>
          <cell r="K394" t="str">
            <v>INEXISTENTE</v>
          </cell>
          <cell r="L394">
            <v>9.7000000000000003E-3</v>
          </cell>
          <cell r="M394">
            <v>0</v>
          </cell>
          <cell r="N394">
            <v>4.7999999999999996E-3</v>
          </cell>
          <cell r="O394" t="str">
            <v>INEXISTENTE</v>
          </cell>
          <cell r="P394">
            <v>5.4999999999999997E-3</v>
          </cell>
          <cell r="Q394">
            <v>5.0000000000000001E-3</v>
          </cell>
          <cell r="R394">
            <v>0</v>
          </cell>
          <cell r="S394">
            <v>7.5500000000000003E-3</v>
          </cell>
          <cell r="T394">
            <v>9.7000000000000003E-3</v>
          </cell>
          <cell r="U394">
            <v>6.3E-3</v>
          </cell>
          <cell r="V394">
            <v>5.4000000000000003E-3</v>
          </cell>
          <cell r="W394">
            <v>4.2729999999999999E-3</v>
          </cell>
          <cell r="X394">
            <v>5.6999999999999993E-3</v>
          </cell>
          <cell r="Y394" t="str">
            <v>INEXISTENTE</v>
          </cell>
          <cell r="Z394" t="str">
            <v>INEXISTENTE</v>
          </cell>
          <cell r="AA394" t="str">
            <v>INEXISTENTE</v>
          </cell>
          <cell r="AB394" t="str">
            <v>INEXISTENTE</v>
          </cell>
        </row>
        <row r="395">
          <cell r="A395">
            <v>41183</v>
          </cell>
          <cell r="B395" t="str">
            <v>INEXISTENTE</v>
          </cell>
          <cell r="C395" t="str">
            <v>INEXISTENTE</v>
          </cell>
          <cell r="D395" t="str">
            <v>INEXISTENTE</v>
          </cell>
          <cell r="E395" t="str">
            <v>INEXISTENTE</v>
          </cell>
          <cell r="F395">
            <v>7.1000000000000004E-3</v>
          </cell>
          <cell r="G395">
            <v>-3.0999999999999999E-3</v>
          </cell>
          <cell r="H395" t="str">
            <v>INEXISTENTE</v>
          </cell>
          <cell r="I395" t="str">
            <v>INEXISTENTE</v>
          </cell>
          <cell r="J395" t="str">
            <v>INEXISTENTE</v>
          </cell>
          <cell r="K395" t="str">
            <v>INEXISTENTE</v>
          </cell>
          <cell r="L395">
            <v>2.0000000000000001E-4</v>
          </cell>
          <cell r="M395">
            <v>0</v>
          </cell>
          <cell r="N395">
            <v>6.4999999999999997E-3</v>
          </cell>
          <cell r="O395" t="str">
            <v>INEXISTENTE</v>
          </cell>
          <cell r="P395">
            <v>8.0000000000000002E-3</v>
          </cell>
          <cell r="Q395">
            <v>5.0000000000000001E-3</v>
          </cell>
          <cell r="R395">
            <v>0</v>
          </cell>
          <cell r="S395">
            <v>2E-3</v>
          </cell>
          <cell r="T395">
            <v>2.0000000000000001E-4</v>
          </cell>
          <cell r="U395">
            <v>7.1000000000000004E-3</v>
          </cell>
          <cell r="V395">
            <v>6.1000000000000004E-3</v>
          </cell>
          <cell r="W395">
            <v>4.2729999999999999E-3</v>
          </cell>
          <cell r="X395">
            <v>5.8999999999999999E-3</v>
          </cell>
          <cell r="Y395" t="str">
            <v>INEXISTENTE</v>
          </cell>
          <cell r="Z395" t="str">
            <v>INEXISTENTE</v>
          </cell>
          <cell r="AA395" t="str">
            <v>INEXISTENTE</v>
          </cell>
          <cell r="AB395" t="str">
            <v>INEXISTENTE</v>
          </cell>
        </row>
        <row r="396">
          <cell r="A396">
            <v>41214</v>
          </cell>
          <cell r="B396" t="str">
            <v>INEXISTENTE</v>
          </cell>
          <cell r="C396" t="str">
            <v>INEXISTENTE</v>
          </cell>
          <cell r="D396" t="str">
            <v>INEXISTENTE</v>
          </cell>
          <cell r="E396" t="str">
            <v>INEXISTENTE</v>
          </cell>
          <cell r="F396">
            <v>5.4000000000000003E-3</v>
          </cell>
          <cell r="G396">
            <v>2.5000000000000001E-3</v>
          </cell>
          <cell r="H396" t="str">
            <v>INEXISTENTE</v>
          </cell>
          <cell r="I396" t="str">
            <v>INEXISTENTE</v>
          </cell>
          <cell r="J396" t="str">
            <v>INEXISTENTE</v>
          </cell>
          <cell r="K396" t="str">
            <v>INEXISTENTE</v>
          </cell>
          <cell r="L396">
            <v>-2.9999999999999997E-4</v>
          </cell>
          <cell r="M396">
            <v>0</v>
          </cell>
          <cell r="N396">
            <v>5.4000000000000003E-3</v>
          </cell>
          <cell r="O396" t="str">
            <v>INEXISTENTE</v>
          </cell>
          <cell r="P396">
            <v>6.7999999999999996E-3</v>
          </cell>
          <cell r="Q396">
            <v>5.0000000000000001E-3</v>
          </cell>
          <cell r="R396">
            <v>0</v>
          </cell>
          <cell r="S396">
            <v>3.9500000000000004E-3</v>
          </cell>
          <cell r="T396">
            <v>-2.9999999999999997E-4</v>
          </cell>
          <cell r="U396">
            <v>5.4000000000000003E-3</v>
          </cell>
          <cell r="V396">
            <v>5.4999999999999997E-3</v>
          </cell>
          <cell r="W396">
            <v>4.1339999999999997E-3</v>
          </cell>
          <cell r="X396">
            <v>6.0000000000000001E-3</v>
          </cell>
          <cell r="Y396" t="str">
            <v>INEXISTENTE</v>
          </cell>
          <cell r="Z396" t="str">
            <v>INEXISTENTE</v>
          </cell>
          <cell r="AA396" t="str">
            <v>INEXISTENTE</v>
          </cell>
          <cell r="AB396" t="str">
            <v>INEXISTENTE</v>
          </cell>
        </row>
        <row r="397">
          <cell r="A397">
            <v>41244</v>
          </cell>
          <cell r="B397" t="str">
            <v>INEXISTENTE</v>
          </cell>
          <cell r="C397" t="str">
            <v>INEXISTENTE</v>
          </cell>
          <cell r="D397" t="str">
            <v>INEXISTENTE</v>
          </cell>
          <cell r="E397" t="str">
            <v>INEXISTENTE</v>
          </cell>
          <cell r="F397">
            <v>7.4000000000000003E-3</v>
          </cell>
          <cell r="G397">
            <v>6.6E-3</v>
          </cell>
          <cell r="H397" t="str">
            <v>INEXISTENTE</v>
          </cell>
          <cell r="I397" t="str">
            <v>INEXISTENTE</v>
          </cell>
          <cell r="J397" t="str">
            <v>INEXISTENTE</v>
          </cell>
          <cell r="K397" t="str">
            <v>INEXISTENTE</v>
          </cell>
          <cell r="L397">
            <v>6.7999999999999996E-3</v>
          </cell>
          <cell r="M397">
            <v>0</v>
          </cell>
          <cell r="N397">
            <v>6.8999999999999999E-3</v>
          </cell>
          <cell r="O397" t="str">
            <v>INEXISTENTE</v>
          </cell>
          <cell r="P397">
            <v>7.7999999999999996E-3</v>
          </cell>
          <cell r="Q397">
            <v>5.0000000000000001E-3</v>
          </cell>
          <cell r="R397">
            <v>0</v>
          </cell>
          <cell r="S397">
            <v>7.0000000000000001E-3</v>
          </cell>
          <cell r="T397">
            <v>6.7999999999999996E-3</v>
          </cell>
          <cell r="U397">
            <v>7.4000000000000003E-3</v>
          </cell>
          <cell r="V397">
            <v>5.4999999999999997E-3</v>
          </cell>
          <cell r="W397">
            <v>4.1339999999999997E-3</v>
          </cell>
          <cell r="X397">
            <v>7.9000000000000008E-3</v>
          </cell>
          <cell r="Y397" t="str">
            <v>INEXISTENTE</v>
          </cell>
          <cell r="Z397" t="str">
            <v>INEXISTENTE</v>
          </cell>
          <cell r="AA397" t="str">
            <v>INEXISTENTE</v>
          </cell>
          <cell r="AB397" t="str">
            <v>INEXISTENTE</v>
          </cell>
        </row>
        <row r="398">
          <cell r="A398">
            <v>41275</v>
          </cell>
          <cell r="B398" t="str">
            <v>INEXISTENTE</v>
          </cell>
          <cell r="C398" t="str">
            <v>INEXISTENTE</v>
          </cell>
          <cell r="D398" t="str">
            <v>INEXISTENTE</v>
          </cell>
          <cell r="E398" t="str">
            <v>INEXISTENTE</v>
          </cell>
          <cell r="F398">
            <v>9.1999999999999998E-3</v>
          </cell>
          <cell r="G398">
            <v>3.0999999999999999E-3</v>
          </cell>
          <cell r="H398" t="str">
            <v>INEXISTENTE</v>
          </cell>
          <cell r="I398" t="str">
            <v>INEXISTENTE</v>
          </cell>
          <cell r="J398" t="str">
            <v>INEXISTENTE</v>
          </cell>
          <cell r="K398" t="str">
            <v>INEXISTENTE</v>
          </cell>
          <cell r="L398">
            <v>3.3999999999999998E-3</v>
          </cell>
          <cell r="M398">
            <v>0</v>
          </cell>
          <cell r="N398">
            <v>8.8000000000000005E-3</v>
          </cell>
          <cell r="O398" t="str">
            <v>INEXISTENTE</v>
          </cell>
          <cell r="P398">
            <v>1.15E-2</v>
          </cell>
          <cell r="Q398">
            <v>5.0000000000000001E-3</v>
          </cell>
          <cell r="R398">
            <v>0</v>
          </cell>
          <cell r="S398">
            <v>6.1500000000000001E-3</v>
          </cell>
          <cell r="T398">
            <v>3.3999999999999998E-3</v>
          </cell>
          <cell r="U398">
            <v>9.1999999999999998E-3</v>
          </cell>
          <cell r="V398">
            <v>6.0000000000000001E-3</v>
          </cell>
          <cell r="W398">
            <v>4.1339999999999997E-3</v>
          </cell>
          <cell r="X398">
            <v>8.6E-3</v>
          </cell>
          <cell r="Y398" t="str">
            <v>INEXISTENTE</v>
          </cell>
          <cell r="Z398" t="str">
            <v>INEXISTENTE</v>
          </cell>
          <cell r="AA398" t="str">
            <v>INEXISTENTE</v>
          </cell>
          <cell r="AB398" t="str">
            <v>INEXISTENTE</v>
          </cell>
        </row>
        <row r="399">
          <cell r="A399">
            <v>41306</v>
          </cell>
          <cell r="B399" t="str">
            <v>INEXISTENTE</v>
          </cell>
          <cell r="C399" t="str">
            <v>INEXISTENTE</v>
          </cell>
          <cell r="D399" t="str">
            <v>INEXISTENTE</v>
          </cell>
          <cell r="E399" t="str">
            <v>INEXISTENTE</v>
          </cell>
          <cell r="F399">
            <v>5.1999999999999998E-3</v>
          </cell>
          <cell r="G399">
            <v>2E-3</v>
          </cell>
          <cell r="H399" t="str">
            <v>INEXISTENTE</v>
          </cell>
          <cell r="I399" t="str">
            <v>INEXISTENTE</v>
          </cell>
          <cell r="J399" t="str">
            <v>INEXISTENTE</v>
          </cell>
          <cell r="K399" t="str">
            <v>INEXISTENTE</v>
          </cell>
          <cell r="L399">
            <v>2.8999999999999998E-3</v>
          </cell>
          <cell r="M399">
            <v>0</v>
          </cell>
          <cell r="N399">
            <v>6.7999999999999996E-3</v>
          </cell>
          <cell r="O399" t="str">
            <v>INEXISTENTE</v>
          </cell>
          <cell r="P399">
            <v>2.2000000000000001E-3</v>
          </cell>
          <cell r="Q399">
            <v>5.0000000000000001E-3</v>
          </cell>
          <cell r="R399">
            <v>0</v>
          </cell>
          <cell r="S399">
            <v>3.5999999999999999E-3</v>
          </cell>
          <cell r="T399">
            <v>2.8999999999999998E-3</v>
          </cell>
          <cell r="U399">
            <v>5.1999999999999998E-3</v>
          </cell>
          <cell r="V399">
            <v>4.8999999999999998E-3</v>
          </cell>
          <cell r="W399">
            <v>4.1339999999999997E-3</v>
          </cell>
          <cell r="X399">
            <v>6.0000000000000001E-3</v>
          </cell>
          <cell r="Y399" t="str">
            <v>INEXISTENTE</v>
          </cell>
          <cell r="Z399" t="str">
            <v>INEXISTENTE</v>
          </cell>
          <cell r="AA399" t="str">
            <v>INEXISTENTE</v>
          </cell>
          <cell r="AB399" t="str">
            <v>INEXISTENTE</v>
          </cell>
        </row>
        <row r="400">
          <cell r="A400">
            <v>41334</v>
          </cell>
          <cell r="B400" t="str">
            <v>INEXISTENTE</v>
          </cell>
          <cell r="C400" t="str">
            <v>INEXISTENTE</v>
          </cell>
          <cell r="D400" t="str">
            <v>INEXISTENTE</v>
          </cell>
          <cell r="E400" t="str">
            <v>INEXISTENTE</v>
          </cell>
          <cell r="F400">
            <v>6.0000000000000001E-3</v>
          </cell>
          <cell r="G400">
            <v>3.0999999999999999E-3</v>
          </cell>
          <cell r="H400" t="str">
            <v>INEXISTENTE</v>
          </cell>
          <cell r="I400" t="str">
            <v>INEXISTENTE</v>
          </cell>
          <cell r="J400" t="str">
            <v>INEXISTENTE</v>
          </cell>
          <cell r="K400" t="str">
            <v>INEXISTENTE</v>
          </cell>
          <cell r="L400">
            <v>2.0999999999999999E-3</v>
          </cell>
          <cell r="M400">
            <v>0</v>
          </cell>
          <cell r="N400">
            <v>4.8999999999999998E-3</v>
          </cell>
          <cell r="O400" t="str">
            <v>INEXISTENTE</v>
          </cell>
          <cell r="P400">
            <v>-1.6999999999999999E-3</v>
          </cell>
          <cell r="Q400">
            <v>5.0000000000000001E-3</v>
          </cell>
          <cell r="R400">
            <v>0</v>
          </cell>
          <cell r="S400">
            <v>4.5500000000000002E-3</v>
          </cell>
          <cell r="T400">
            <v>2.0999999999999999E-3</v>
          </cell>
          <cell r="U400">
            <v>6.0000000000000001E-3</v>
          </cell>
          <cell r="V400">
            <v>5.4999999999999997E-3</v>
          </cell>
          <cell r="W400">
            <v>4.1339999999999997E-3</v>
          </cell>
          <cell r="X400">
            <v>4.6999999999999993E-3</v>
          </cell>
          <cell r="Y400" t="str">
            <v>INEXISTENTE</v>
          </cell>
          <cell r="Z400" t="str">
            <v>INEXISTENTE</v>
          </cell>
          <cell r="AA400" t="str">
            <v>INEXISTENTE</v>
          </cell>
          <cell r="AB400" t="str">
            <v>INEXISTENTE</v>
          </cell>
        </row>
        <row r="401">
          <cell r="A401">
            <v>41365</v>
          </cell>
          <cell r="B401" t="str">
            <v>INEXISTENTE</v>
          </cell>
          <cell r="C401" t="str">
            <v>INEXISTENTE</v>
          </cell>
          <cell r="D401" t="str">
            <v>INEXISTENTE</v>
          </cell>
          <cell r="E401" t="str">
            <v>INEXISTENTE</v>
          </cell>
          <cell r="F401">
            <v>5.8999999999999999E-3</v>
          </cell>
          <cell r="G401">
            <v>-5.9999999999999995E-4</v>
          </cell>
          <cell r="H401" t="str">
            <v>INEXISTENTE</v>
          </cell>
          <cell r="I401" t="str">
            <v>INEXISTENTE</v>
          </cell>
          <cell r="J401" t="str">
            <v>INEXISTENTE</v>
          </cell>
          <cell r="K401" t="str">
            <v>INEXISTENTE</v>
          </cell>
          <cell r="L401">
            <v>1.5E-3</v>
          </cell>
          <cell r="M401">
            <v>0</v>
          </cell>
          <cell r="N401">
            <v>5.1000000000000004E-3</v>
          </cell>
          <cell r="O401" t="str">
            <v>INEXISTENTE</v>
          </cell>
          <cell r="P401">
            <v>2.8E-3</v>
          </cell>
          <cell r="Q401">
            <v>5.0000000000000001E-3</v>
          </cell>
          <cell r="R401">
            <v>0</v>
          </cell>
          <cell r="S401">
            <v>2.65E-3</v>
          </cell>
          <cell r="T401">
            <v>1.5E-3</v>
          </cell>
          <cell r="U401">
            <v>5.8999999999999999E-3</v>
          </cell>
          <cell r="V401">
            <v>6.1000000000000004E-3</v>
          </cell>
          <cell r="W401">
            <v>4.1339999999999997E-3</v>
          </cell>
          <cell r="X401">
            <v>5.5000000000000005E-3</v>
          </cell>
          <cell r="Y401" t="str">
            <v>INEXISTENTE</v>
          </cell>
          <cell r="Z401" t="str">
            <v>INEXISTENTE</v>
          </cell>
          <cell r="AA401" t="str">
            <v>INEXISTENTE</v>
          </cell>
          <cell r="AB401" t="str">
            <v>INEXISTENTE</v>
          </cell>
        </row>
        <row r="402">
          <cell r="A402">
            <v>41395</v>
          </cell>
          <cell r="B402" t="str">
            <v>INEXISTENTE</v>
          </cell>
          <cell r="C402" t="str">
            <v>INEXISTENTE</v>
          </cell>
          <cell r="D402" t="str">
            <v>INEXISTENTE</v>
          </cell>
          <cell r="E402" t="str">
            <v>INEXISTENTE</v>
          </cell>
          <cell r="F402">
            <v>3.5000000000000001E-3</v>
          </cell>
          <cell r="G402">
            <v>3.2000000000000002E-3</v>
          </cell>
          <cell r="H402" t="str">
            <v>INEXISTENTE</v>
          </cell>
          <cell r="I402" t="str">
            <v>INEXISTENTE</v>
          </cell>
          <cell r="J402" t="str">
            <v>INEXISTENTE</v>
          </cell>
          <cell r="K402" t="str">
            <v>INEXISTENTE</v>
          </cell>
          <cell r="L402">
            <v>0</v>
          </cell>
          <cell r="M402">
            <v>0</v>
          </cell>
          <cell r="N402">
            <v>4.5999999999999999E-3</v>
          </cell>
          <cell r="O402" t="str">
            <v>INEXISTENTE</v>
          </cell>
          <cell r="P402">
            <v>1E-3</v>
          </cell>
          <cell r="Q402">
            <v>5.0000000000000001E-3</v>
          </cell>
          <cell r="R402">
            <v>0</v>
          </cell>
          <cell r="S402">
            <v>3.3500000000000001E-3</v>
          </cell>
          <cell r="T402">
            <v>0</v>
          </cell>
          <cell r="U402">
            <v>3.5000000000000001E-3</v>
          </cell>
          <cell r="V402">
            <v>6.0000000000000001E-3</v>
          </cell>
          <cell r="W402">
            <v>4.2729999999999999E-3</v>
          </cell>
          <cell r="X402">
            <v>3.7000000000000002E-3</v>
          </cell>
          <cell r="Y402" t="str">
            <v>INEXISTENTE</v>
          </cell>
          <cell r="Z402" t="str">
            <v>INEXISTENTE</v>
          </cell>
          <cell r="AA402" t="str">
            <v>INEXISTENTE</v>
          </cell>
          <cell r="AB402" t="str">
            <v>INEXISTENTE</v>
          </cell>
        </row>
        <row r="403">
          <cell r="A403">
            <v>41426</v>
          </cell>
          <cell r="B403" t="str">
            <v>INEXISTENTE</v>
          </cell>
          <cell r="C403" t="str">
            <v>INEXISTENTE</v>
          </cell>
          <cell r="D403" t="str">
            <v>INEXISTENTE</v>
          </cell>
          <cell r="E403" t="str">
            <v>INEXISTENTE</v>
          </cell>
          <cell r="F403">
            <v>2.8E-3</v>
          </cell>
          <cell r="G403">
            <v>7.6E-3</v>
          </cell>
          <cell r="H403" t="str">
            <v>INEXISTENTE</v>
          </cell>
          <cell r="I403" t="str">
            <v>INEXISTENTE</v>
          </cell>
          <cell r="J403" t="str">
            <v>INEXISTENTE</v>
          </cell>
          <cell r="K403" t="str">
            <v>INEXISTENTE</v>
          </cell>
          <cell r="L403">
            <v>7.4999999999999997E-3</v>
          </cell>
          <cell r="M403">
            <v>0</v>
          </cell>
          <cell r="N403">
            <v>3.8E-3</v>
          </cell>
          <cell r="O403" t="str">
            <v>INEXISTENTE</v>
          </cell>
          <cell r="P403">
            <v>3.2000000000000002E-3</v>
          </cell>
          <cell r="Q403">
            <v>5.0000000000000001E-3</v>
          </cell>
          <cell r="R403">
            <v>0</v>
          </cell>
          <cell r="S403">
            <v>5.1999999999999998E-3</v>
          </cell>
          <cell r="T403">
            <v>7.4999999999999997E-3</v>
          </cell>
          <cell r="U403">
            <v>2.8E-3</v>
          </cell>
          <cell r="V403">
            <v>6.1000000000000004E-3</v>
          </cell>
          <cell r="W403">
            <v>4.5510000000000004E-3</v>
          </cell>
          <cell r="X403">
            <v>2.5999999999999999E-3</v>
          </cell>
          <cell r="Y403" t="str">
            <v>INEXISTENTE</v>
          </cell>
          <cell r="Z403" t="str">
            <v>INEXISTENTE</v>
          </cell>
          <cell r="AA403" t="str">
            <v>INEXISTENTE</v>
          </cell>
          <cell r="AB403" t="str">
            <v>INEXISTENTE</v>
          </cell>
        </row>
        <row r="404">
          <cell r="A404">
            <v>41456</v>
          </cell>
          <cell r="B404" t="str">
            <v>INEXISTENTE</v>
          </cell>
          <cell r="C404" t="str">
            <v>INEXISTENTE</v>
          </cell>
          <cell r="D404" t="str">
            <v>INEXISTENTE</v>
          </cell>
          <cell r="E404" t="str">
            <v>INEXISTENTE</v>
          </cell>
          <cell r="F404">
            <v>-1.2999999999999999E-3</v>
          </cell>
          <cell r="G404">
            <v>1.4E-3</v>
          </cell>
          <cell r="H404" t="str">
            <v>INEXISTENTE</v>
          </cell>
          <cell r="I404" t="str">
            <v>INEXISTENTE</v>
          </cell>
          <cell r="J404" t="str">
            <v>INEXISTENTE</v>
          </cell>
          <cell r="K404" t="str">
            <v>INEXISTENTE</v>
          </cell>
          <cell r="L404">
            <v>2.5999999999999999E-3</v>
          </cell>
          <cell r="M404">
            <v>2.0900000000000001E-4</v>
          </cell>
          <cell r="N404">
            <v>6.9999999999999999E-4</v>
          </cell>
          <cell r="O404" t="str">
            <v>INEXISTENTE</v>
          </cell>
          <cell r="P404">
            <v>-1.2999999999999999E-3</v>
          </cell>
          <cell r="Q404">
            <v>5.2100000000000002E-3</v>
          </cell>
          <cell r="R404">
            <v>2.0900000000000001E-4</v>
          </cell>
          <cell r="S404">
            <v>5.0000000000000023E-5</v>
          </cell>
          <cell r="T404">
            <v>2.5999999999999999E-3</v>
          </cell>
          <cell r="U404">
            <v>-1.2999999999999999E-3</v>
          </cell>
          <cell r="V404">
            <v>7.1999999999999998E-3</v>
          </cell>
          <cell r="W404">
            <v>4.7609999999999996E-3</v>
          </cell>
          <cell r="X404">
            <v>2.9999999999999997E-4</v>
          </cell>
          <cell r="Y404" t="str">
            <v>INEXISTENTE</v>
          </cell>
          <cell r="Z404" t="str">
            <v>INEXISTENTE</v>
          </cell>
          <cell r="AA404" t="str">
            <v>INEXISTENTE</v>
          </cell>
          <cell r="AB404" t="str">
            <v>INEXISTENTE</v>
          </cell>
        </row>
        <row r="405">
          <cell r="A405">
            <v>41487</v>
          </cell>
          <cell r="B405" t="str">
            <v>INEXISTENTE</v>
          </cell>
          <cell r="C405" t="str">
            <v>INEXISTENTE</v>
          </cell>
          <cell r="D405" t="str">
            <v>INEXISTENTE</v>
          </cell>
          <cell r="E405" t="str">
            <v>INEXISTENTE</v>
          </cell>
          <cell r="F405">
            <v>1.6000000000000001E-3</v>
          </cell>
          <cell r="G405">
            <v>4.5999999999999999E-3</v>
          </cell>
          <cell r="H405" t="str">
            <v>INEXISTENTE</v>
          </cell>
          <cell r="I405" t="str">
            <v>INEXISTENTE</v>
          </cell>
          <cell r="J405" t="str">
            <v>INEXISTENTE</v>
          </cell>
          <cell r="K405" t="str">
            <v>INEXISTENTE</v>
          </cell>
          <cell r="L405">
            <v>1.5E-3</v>
          </cell>
          <cell r="M405">
            <v>0</v>
          </cell>
          <cell r="N405">
            <v>1.6000000000000001E-3</v>
          </cell>
          <cell r="O405" t="str">
            <v>INEXISTENTE</v>
          </cell>
          <cell r="P405">
            <v>2.2000000000000001E-3</v>
          </cell>
          <cell r="Q405">
            <v>5.0000000000000001E-3</v>
          </cell>
          <cell r="R405">
            <v>0</v>
          </cell>
          <cell r="S405">
            <v>3.0999999999999999E-3</v>
          </cell>
          <cell r="T405">
            <v>1.5E-3</v>
          </cell>
          <cell r="U405">
            <v>1.6000000000000001E-3</v>
          </cell>
          <cell r="V405">
            <v>7.1000000000000004E-3</v>
          </cell>
          <cell r="W405">
            <v>4.8279999999999998E-3</v>
          </cell>
          <cell r="X405">
            <v>2.3999999999999998E-3</v>
          </cell>
          <cell r="Y405" t="str">
            <v>INEXISTENTE</v>
          </cell>
          <cell r="Z405" t="str">
            <v>INEXISTENTE</v>
          </cell>
          <cell r="AA405" t="str">
            <v>INEXISTENTE</v>
          </cell>
          <cell r="AB405" t="str">
            <v>INEXISTENTE</v>
          </cell>
        </row>
        <row r="406">
          <cell r="A406">
            <v>41518</v>
          </cell>
          <cell r="B406" t="str">
            <v>INEXISTENTE</v>
          </cell>
          <cell r="C406" t="str">
            <v>INEXISTENTE</v>
          </cell>
          <cell r="D406" t="str">
            <v>INEXISTENTE</v>
          </cell>
          <cell r="E406" t="str">
            <v>INEXISTENTE</v>
          </cell>
          <cell r="F406">
            <v>2.7000000000000001E-3</v>
          </cell>
          <cell r="G406">
            <v>1.3599999999999999E-2</v>
          </cell>
          <cell r="H406" t="str">
            <v>INEXISTENTE</v>
          </cell>
          <cell r="I406" t="str">
            <v>INEXISTENTE</v>
          </cell>
          <cell r="J406" t="str">
            <v>INEXISTENTE</v>
          </cell>
          <cell r="K406" t="str">
            <v>INEXISTENTE</v>
          </cell>
          <cell r="L406">
            <v>1.4999999999999999E-2</v>
          </cell>
          <cell r="M406">
            <v>7.8999999999999996E-5</v>
          </cell>
          <cell r="N406">
            <v>2.7000000000000001E-3</v>
          </cell>
          <cell r="O406" t="str">
            <v>INEXISTENTE</v>
          </cell>
          <cell r="P406">
            <v>2.5000000000000001E-3</v>
          </cell>
          <cell r="Q406">
            <v>5.0790000000000002E-3</v>
          </cell>
          <cell r="R406">
            <v>7.8999999999999996E-5</v>
          </cell>
          <cell r="S406">
            <v>8.1499999999999993E-3</v>
          </cell>
          <cell r="T406">
            <v>1.4999999999999999E-2</v>
          </cell>
          <cell r="U406">
            <v>2.7000000000000001E-3</v>
          </cell>
          <cell r="V406">
            <v>7.1000000000000004E-3</v>
          </cell>
          <cell r="W406">
            <v>5.0790000000000002E-3</v>
          </cell>
          <cell r="X406">
            <v>3.4999999999999996E-3</v>
          </cell>
          <cell r="Y406" t="str">
            <v>INEXISTENTE</v>
          </cell>
          <cell r="Z406" t="str">
            <v>INEXISTENTE</v>
          </cell>
          <cell r="AA406" t="str">
            <v>INEXISTENTE</v>
          </cell>
          <cell r="AB406" t="str">
            <v>INEXISTENTE</v>
          </cell>
        </row>
        <row r="407">
          <cell r="A407">
            <v>41548</v>
          </cell>
          <cell r="B407" t="str">
            <v>INEXISTENTE</v>
          </cell>
          <cell r="C407" t="str">
            <v>INEXISTENTE</v>
          </cell>
          <cell r="D407" t="str">
            <v>INEXISTENTE</v>
          </cell>
          <cell r="E407" t="str">
            <v>INEXISTENTE</v>
          </cell>
          <cell r="F407">
            <v>6.1000000000000004E-3</v>
          </cell>
          <cell r="G407">
            <v>6.3E-3</v>
          </cell>
          <cell r="H407" t="str">
            <v>INEXISTENTE</v>
          </cell>
          <cell r="I407" t="str">
            <v>INEXISTENTE</v>
          </cell>
          <cell r="J407" t="str">
            <v>INEXISTENTE</v>
          </cell>
          <cell r="K407" t="str">
            <v>INEXISTENTE</v>
          </cell>
          <cell r="L407">
            <v>8.6E-3</v>
          </cell>
          <cell r="M407">
            <v>9.2000000000000003E-4</v>
          </cell>
          <cell r="N407">
            <v>4.7999999999999996E-3</v>
          </cell>
          <cell r="O407" t="str">
            <v>INEXISTENTE</v>
          </cell>
          <cell r="P407">
            <v>4.7999999999999996E-3</v>
          </cell>
          <cell r="Q407">
            <v>5.9249999999999997E-3</v>
          </cell>
          <cell r="R407">
            <v>9.2000000000000003E-4</v>
          </cell>
          <cell r="S407">
            <v>6.2000000000000006E-3</v>
          </cell>
          <cell r="T407">
            <v>8.6E-3</v>
          </cell>
          <cell r="U407">
            <v>6.1000000000000004E-3</v>
          </cell>
          <cell r="V407">
            <v>8.0999999999999996E-3</v>
          </cell>
          <cell r="W407">
            <v>5.9249999999999997E-3</v>
          </cell>
          <cell r="X407">
            <v>5.6999999999999993E-3</v>
          </cell>
          <cell r="Y407" t="str">
            <v>INEXISTENTE</v>
          </cell>
          <cell r="Z407" t="str">
            <v>INEXISTENTE</v>
          </cell>
          <cell r="AA407" t="str">
            <v>INEXISTENTE</v>
          </cell>
          <cell r="AB407" t="str">
            <v>INEXISTENTE</v>
          </cell>
        </row>
        <row r="408">
          <cell r="A408">
            <v>41579</v>
          </cell>
          <cell r="B408" t="str">
            <v>INEXISTENTE</v>
          </cell>
          <cell r="C408" t="str">
            <v>INEXISTENTE</v>
          </cell>
          <cell r="D408" t="str">
            <v>INEXISTENTE</v>
          </cell>
          <cell r="E408" t="str">
            <v>INEXISTENTE</v>
          </cell>
          <cell r="F408">
            <v>5.4000000000000003E-3</v>
          </cell>
          <cell r="G408">
            <v>2.8E-3</v>
          </cell>
          <cell r="H408" t="str">
            <v>INEXISTENTE</v>
          </cell>
          <cell r="I408" t="str">
            <v>INEXISTENTE</v>
          </cell>
          <cell r="J408" t="str">
            <v>INEXISTENTE</v>
          </cell>
          <cell r="K408" t="str">
            <v>INEXISTENTE</v>
          </cell>
          <cell r="L408">
            <v>2.8999999999999998E-3</v>
          </cell>
          <cell r="M408">
            <v>2.0699999999999999E-4</v>
          </cell>
          <cell r="N408">
            <v>5.7000000000000002E-3</v>
          </cell>
          <cell r="O408" t="str">
            <v>INEXISTENTE</v>
          </cell>
          <cell r="P408">
            <v>4.5999999999999999E-3</v>
          </cell>
          <cell r="Q408">
            <v>5.208E-3</v>
          </cell>
          <cell r="R408">
            <v>2.0699999999999999E-4</v>
          </cell>
          <cell r="S408">
            <v>4.1000000000000003E-3</v>
          </cell>
          <cell r="T408">
            <v>2.8999999999999998E-3</v>
          </cell>
          <cell r="U408">
            <v>5.4000000000000003E-3</v>
          </cell>
          <cell r="V408">
            <v>7.1999999999999998E-3</v>
          </cell>
          <cell r="W408">
            <v>5.208E-3</v>
          </cell>
          <cell r="X408">
            <v>5.4000000000000003E-3</v>
          </cell>
          <cell r="Y408" t="str">
            <v>INEXISTENTE</v>
          </cell>
          <cell r="Z408" t="str">
            <v>INEXISTENTE</v>
          </cell>
          <cell r="AA408" t="str">
            <v>INEXISTENTE</v>
          </cell>
          <cell r="AB408" t="str">
            <v>INEXISTENTE</v>
          </cell>
        </row>
        <row r="409">
          <cell r="A409">
            <v>41609</v>
          </cell>
          <cell r="B409" t="str">
            <v>INEXISTENTE</v>
          </cell>
          <cell r="C409" t="str">
            <v>INEXISTENTE</v>
          </cell>
          <cell r="D409" t="str">
            <v>INEXISTENTE</v>
          </cell>
          <cell r="E409" t="str">
            <v>INEXISTENTE</v>
          </cell>
          <cell r="F409">
            <v>7.1999999999999998E-3</v>
          </cell>
          <cell r="G409">
            <v>6.8999999999999999E-3</v>
          </cell>
          <cell r="H409" t="str">
            <v>INEXISTENTE</v>
          </cell>
          <cell r="I409" t="str">
            <v>INEXISTENTE</v>
          </cell>
          <cell r="J409" t="str">
            <v>INEXISTENTE</v>
          </cell>
          <cell r="K409" t="str">
            <v>INEXISTENTE</v>
          </cell>
          <cell r="L409">
            <v>6.0000000000000001E-3</v>
          </cell>
          <cell r="M409">
            <v>4.9399999999999997E-4</v>
          </cell>
          <cell r="N409">
            <v>7.4999999999999997E-3</v>
          </cell>
          <cell r="O409" t="str">
            <v>INEXISTENTE</v>
          </cell>
          <cell r="P409">
            <v>6.4999999999999997E-3</v>
          </cell>
          <cell r="Q409">
            <v>5.496E-3</v>
          </cell>
          <cell r="R409">
            <v>4.9399999999999997E-4</v>
          </cell>
          <cell r="S409">
            <v>7.0499999999999998E-3</v>
          </cell>
          <cell r="T409">
            <v>6.0000000000000001E-3</v>
          </cell>
          <cell r="U409">
            <v>7.1999999999999998E-3</v>
          </cell>
          <cell r="V409">
            <v>7.9000000000000008E-3</v>
          </cell>
          <cell r="W409">
            <v>5.496E-3</v>
          </cell>
          <cell r="X409">
            <v>9.1999999999999998E-3</v>
          </cell>
          <cell r="Y409" t="str">
            <v>INEXISTENTE</v>
          </cell>
          <cell r="Z409" t="str">
            <v>INEXISTENTE</v>
          </cell>
          <cell r="AA409" t="str">
            <v>INEXISTENTE</v>
          </cell>
          <cell r="AB409" t="str">
            <v>INEXISTENTE</v>
          </cell>
        </row>
        <row r="410">
          <cell r="A410">
            <v>41640</v>
          </cell>
          <cell r="B410" t="str">
            <v>INEXISTENTE</v>
          </cell>
          <cell r="C410" t="str">
            <v>INEXISTENTE</v>
          </cell>
          <cell r="D410" t="str">
            <v>INEXISTENTE</v>
          </cell>
          <cell r="E410" t="str">
            <v>INEXISTENTE</v>
          </cell>
          <cell r="F410">
            <v>6.3E-3</v>
          </cell>
          <cell r="G410">
            <v>4.0000000000000001E-3</v>
          </cell>
          <cell r="H410" t="str">
            <v>INEXISTENTE</v>
          </cell>
          <cell r="I410" t="str">
            <v>INEXISTENTE</v>
          </cell>
          <cell r="J410" t="str">
            <v>INEXISTENTE</v>
          </cell>
          <cell r="K410" t="str">
            <v>INEXISTENTE</v>
          </cell>
          <cell r="L410">
            <v>4.7999999999999996E-3</v>
          </cell>
          <cell r="M410">
            <v>1.126E-3</v>
          </cell>
          <cell r="N410">
            <v>6.7000000000000002E-3</v>
          </cell>
          <cell r="O410" t="str">
            <v>INEXISTENTE</v>
          </cell>
          <cell r="P410">
            <v>9.4000000000000004E-3</v>
          </cell>
          <cell r="Q410">
            <v>6.1320000000000003E-3</v>
          </cell>
          <cell r="R410">
            <v>1.126E-3</v>
          </cell>
          <cell r="S410">
            <v>5.1500000000000001E-3</v>
          </cell>
          <cell r="T410">
            <v>4.7999999999999996E-3</v>
          </cell>
          <cell r="U410">
            <v>6.3E-3</v>
          </cell>
          <cell r="V410">
            <v>8.5000000000000006E-3</v>
          </cell>
          <cell r="W410">
            <v>6.1320000000000003E-3</v>
          </cell>
          <cell r="X410">
            <v>5.5000000000000005E-3</v>
          </cell>
          <cell r="Y410" t="str">
            <v>INEXISTENTE</v>
          </cell>
          <cell r="Z410" t="str">
            <v>INEXISTENTE</v>
          </cell>
          <cell r="AA410" t="str">
            <v>INEXISTENTE</v>
          </cell>
          <cell r="AB410" t="str">
            <v>INEXISTENTE</v>
          </cell>
        </row>
        <row r="411">
          <cell r="A411">
            <v>41671</v>
          </cell>
          <cell r="B411" t="str">
            <v>INEXISTENTE</v>
          </cell>
          <cell r="C411" t="str">
            <v>INEXISTENTE</v>
          </cell>
          <cell r="D411" t="str">
            <v>INEXISTENTE</v>
          </cell>
          <cell r="E411" t="str">
            <v>INEXISTENTE</v>
          </cell>
          <cell r="F411">
            <v>6.4000000000000003E-3</v>
          </cell>
          <cell r="G411">
            <v>8.5000000000000006E-3</v>
          </cell>
          <cell r="H411" t="str">
            <v>INEXISTENTE</v>
          </cell>
          <cell r="I411" t="str">
            <v>INEXISTENTE</v>
          </cell>
          <cell r="J411" t="str">
            <v>INEXISTENTE</v>
          </cell>
          <cell r="K411" t="str">
            <v>INEXISTENTE</v>
          </cell>
          <cell r="L411">
            <v>3.8E-3</v>
          </cell>
          <cell r="M411">
            <v>5.3700000000000004E-4</v>
          </cell>
          <cell r="N411">
            <v>7.0000000000000001E-3</v>
          </cell>
          <cell r="O411" t="str">
            <v>INEXISTENTE</v>
          </cell>
          <cell r="P411">
            <v>5.1999999999999998E-3</v>
          </cell>
          <cell r="Q411">
            <v>5.5399999999999998E-3</v>
          </cell>
          <cell r="R411">
            <v>5.3700000000000004E-4</v>
          </cell>
          <cell r="S411">
            <v>7.45E-3</v>
          </cell>
          <cell r="T411">
            <v>3.8E-3</v>
          </cell>
          <cell r="U411">
            <v>6.4000000000000003E-3</v>
          </cell>
          <cell r="V411">
            <v>7.9000000000000008E-3</v>
          </cell>
          <cell r="W411">
            <v>5.5399999999999998E-3</v>
          </cell>
          <cell r="X411">
            <v>6.8999999999999999E-3</v>
          </cell>
          <cell r="Y411" t="str">
            <v>INEXISTENTE</v>
          </cell>
          <cell r="Z411" t="str">
            <v>INEXISTENTE</v>
          </cell>
          <cell r="AA411" t="str">
            <v>INEXISTENTE</v>
          </cell>
          <cell r="AB411" t="str">
            <v>INEXISTENTE</v>
          </cell>
        </row>
        <row r="412">
          <cell r="A412">
            <v>41699</v>
          </cell>
          <cell r="B412" t="str">
            <v>INEXISTENTE</v>
          </cell>
          <cell r="C412" t="str">
            <v>INEXISTENTE</v>
          </cell>
          <cell r="D412" t="str">
            <v>INEXISTENTE</v>
          </cell>
          <cell r="E412" t="str">
            <v>INEXISTENTE</v>
          </cell>
          <cell r="F412">
            <v>8.2000000000000007E-3</v>
          </cell>
          <cell r="G412">
            <v>1.4800000000000001E-2</v>
          </cell>
          <cell r="H412" t="str">
            <v>INEXISTENTE</v>
          </cell>
          <cell r="I412" t="str">
            <v>INEXISTENTE</v>
          </cell>
          <cell r="J412" t="str">
            <v>INEXISTENTE</v>
          </cell>
          <cell r="K412" t="str">
            <v>INEXISTENTE</v>
          </cell>
          <cell r="L412">
            <v>1.67E-2</v>
          </cell>
          <cell r="M412">
            <v>2.6600000000000001E-4</v>
          </cell>
          <cell r="N412">
            <v>7.3000000000000001E-3</v>
          </cell>
          <cell r="O412" t="str">
            <v>INEXISTENTE</v>
          </cell>
          <cell r="P412">
            <v>7.4000000000000003E-3</v>
          </cell>
          <cell r="Q412">
            <v>5.267E-3</v>
          </cell>
          <cell r="R412">
            <v>2.6600000000000001E-4</v>
          </cell>
          <cell r="S412">
            <v>1.15E-2</v>
          </cell>
          <cell r="T412">
            <v>1.67E-2</v>
          </cell>
          <cell r="U412">
            <v>8.2000000000000007E-3</v>
          </cell>
          <cell r="V412">
            <v>7.7000000000000002E-3</v>
          </cell>
          <cell r="W412">
            <v>5.267E-3</v>
          </cell>
          <cell r="X412">
            <v>9.1999999999999998E-3</v>
          </cell>
          <cell r="Y412" t="str">
            <v>INEXISTENTE</v>
          </cell>
          <cell r="Z412" t="str">
            <v>INEXISTENTE</v>
          </cell>
          <cell r="AA412" t="str">
            <v>INEXISTENTE</v>
          </cell>
          <cell r="AB412" t="str">
            <v>INEXISTENTE</v>
          </cell>
        </row>
        <row r="413">
          <cell r="A413">
            <v>41730</v>
          </cell>
          <cell r="B413" t="str">
            <v>INEXISTENTE</v>
          </cell>
          <cell r="C413" t="str">
            <v>INEXISTENTE</v>
          </cell>
          <cell r="D413" t="str">
            <v>INEXISTENTE</v>
          </cell>
          <cell r="E413" t="str">
            <v>INEXISTENTE</v>
          </cell>
          <cell r="F413">
            <v>7.7999999999999996E-3</v>
          </cell>
          <cell r="G413">
            <v>4.4999999999999997E-3</v>
          </cell>
          <cell r="H413" t="str">
            <v>INEXISTENTE</v>
          </cell>
          <cell r="I413" t="str">
            <v>INEXISTENTE</v>
          </cell>
          <cell r="J413" t="str">
            <v>INEXISTENTE</v>
          </cell>
          <cell r="K413" t="str">
            <v>INEXISTENTE</v>
          </cell>
          <cell r="L413">
            <v>7.7999999999999996E-3</v>
          </cell>
          <cell r="M413">
            <v>4.5899999999999999E-4</v>
          </cell>
          <cell r="N413">
            <v>7.7999999999999996E-3</v>
          </cell>
          <cell r="O413" t="str">
            <v>INEXISTENTE</v>
          </cell>
          <cell r="P413">
            <v>5.3E-3</v>
          </cell>
          <cell r="Q413">
            <v>5.4609999999999997E-3</v>
          </cell>
          <cell r="R413">
            <v>4.5899999999999999E-4</v>
          </cell>
          <cell r="S413">
            <v>6.1499999999999992E-3</v>
          </cell>
          <cell r="T413">
            <v>7.7999999999999996E-3</v>
          </cell>
          <cell r="U413">
            <v>7.7999999999999996E-3</v>
          </cell>
          <cell r="V413">
            <v>8.2000000000000007E-3</v>
          </cell>
          <cell r="W413">
            <v>5.4609999999999997E-3</v>
          </cell>
          <cell r="X413">
            <v>6.7000000000000002E-3</v>
          </cell>
          <cell r="Y413" t="str">
            <v>INEXISTENTE</v>
          </cell>
          <cell r="Z413" t="str">
            <v>INEXISTENTE</v>
          </cell>
          <cell r="AA413" t="str">
            <v>INEXISTENTE</v>
          </cell>
          <cell r="AB413" t="str">
            <v>INEXISTENTE</v>
          </cell>
        </row>
        <row r="414">
          <cell r="A414">
            <v>41760</v>
          </cell>
          <cell r="B414" t="str">
            <v>INEXISTENTE</v>
          </cell>
          <cell r="C414" t="str">
            <v>INEXISTENTE</v>
          </cell>
          <cell r="D414" t="str">
            <v>INEXISTENTE</v>
          </cell>
          <cell r="E414" t="str">
            <v>INEXISTENTE</v>
          </cell>
          <cell r="F414">
            <v>6.0000000000000001E-3</v>
          </cell>
          <cell r="G414">
            <v>-4.4999999999999997E-3</v>
          </cell>
          <cell r="H414" t="str">
            <v>INEXISTENTE</v>
          </cell>
          <cell r="I414" t="str">
            <v>INEXISTENTE</v>
          </cell>
          <cell r="J414" t="str">
            <v>INEXISTENTE</v>
          </cell>
          <cell r="K414" t="str">
            <v>INEXISTENTE</v>
          </cell>
          <cell r="L414">
            <v>-1.2999999999999999E-3</v>
          </cell>
          <cell r="M414">
            <v>6.0400000000000004E-4</v>
          </cell>
          <cell r="N414">
            <v>5.7999999999999996E-3</v>
          </cell>
          <cell r="O414" t="str">
            <v>INEXISTENTE</v>
          </cell>
          <cell r="P414">
            <v>2.5000000000000001E-3</v>
          </cell>
          <cell r="Q414">
            <v>5.607E-3</v>
          </cell>
          <cell r="R414">
            <v>6.0400000000000004E-4</v>
          </cell>
          <cell r="S414">
            <v>7.5000000000000023E-4</v>
          </cell>
          <cell r="T414">
            <v>-1.2999999999999999E-3</v>
          </cell>
          <cell r="U414">
            <v>6.0000000000000001E-3</v>
          </cell>
          <cell r="V414">
            <v>8.6999999999999994E-3</v>
          </cell>
          <cell r="W414">
            <v>5.607E-3</v>
          </cell>
          <cell r="X414">
            <v>4.5999999999999999E-3</v>
          </cell>
          <cell r="Y414" t="str">
            <v>INEXISTENTE</v>
          </cell>
          <cell r="Z414" t="str">
            <v>INEXISTENTE</v>
          </cell>
          <cell r="AA414" t="str">
            <v>INEXISTENTE</v>
          </cell>
          <cell r="AB414" t="str">
            <v>INEXISTENTE</v>
          </cell>
        </row>
        <row r="415">
          <cell r="A415">
            <v>41791</v>
          </cell>
          <cell r="B415" t="str">
            <v>INEXISTENTE</v>
          </cell>
          <cell r="C415" t="str">
            <v>INEXISTENTE</v>
          </cell>
          <cell r="D415" t="str">
            <v>INEXISTENTE</v>
          </cell>
          <cell r="E415" t="str">
            <v>INEXISTENTE</v>
          </cell>
          <cell r="F415">
            <v>2.5999999999999999E-3</v>
          </cell>
          <cell r="G415">
            <v>-6.3E-3</v>
          </cell>
          <cell r="H415" t="str">
            <v>INEXISTENTE</v>
          </cell>
          <cell r="I415" t="str">
            <v>INEXISTENTE</v>
          </cell>
          <cell r="J415" t="str">
            <v>INEXISTENTE</v>
          </cell>
          <cell r="K415" t="str">
            <v>INEXISTENTE</v>
          </cell>
          <cell r="L415">
            <v>-7.4000000000000003E-3</v>
          </cell>
          <cell r="M415">
            <v>4.6500000000000003E-4</v>
          </cell>
          <cell r="N415">
            <v>4.7000000000000002E-3</v>
          </cell>
          <cell r="O415" t="str">
            <v>INEXISTENTE</v>
          </cell>
          <cell r="P415">
            <v>4.0000000000000002E-4</v>
          </cell>
          <cell r="Q415">
            <v>5.4669999999999996E-3</v>
          </cell>
          <cell r="R415">
            <v>4.6500000000000003E-4</v>
          </cell>
          <cell r="S415">
            <v>-1.8500000000000001E-3</v>
          </cell>
          <cell r="T415">
            <v>-7.4000000000000003E-3</v>
          </cell>
          <cell r="U415">
            <v>2.5999999999999999E-3</v>
          </cell>
          <cell r="V415">
            <v>8.2000000000000007E-3</v>
          </cell>
          <cell r="W415">
            <v>5.4669999999999996E-3</v>
          </cell>
          <cell r="X415">
            <v>4.0000000000000001E-3</v>
          </cell>
          <cell r="Y415" t="str">
            <v>INEXISTENTE</v>
          </cell>
          <cell r="Z415" t="str">
            <v>INEXISTENTE</v>
          </cell>
          <cell r="AA415" t="str">
            <v>INEXISTENTE</v>
          </cell>
          <cell r="AB415" t="str">
            <v>INEXISTENTE</v>
          </cell>
        </row>
        <row r="416">
          <cell r="A416">
            <v>41821</v>
          </cell>
          <cell r="B416" t="str">
            <v>INEXISTENTE</v>
          </cell>
          <cell r="C416" t="str">
            <v>INEXISTENTE</v>
          </cell>
          <cell r="D416" t="str">
            <v>INEXISTENTE</v>
          </cell>
          <cell r="E416" t="str">
            <v>INEXISTENTE</v>
          </cell>
          <cell r="F416">
            <v>1.2999999999999999E-3</v>
          </cell>
          <cell r="G416">
            <v>-5.4999999999999997E-3</v>
          </cell>
          <cell r="H416" t="str">
            <v>INEXISTENTE</v>
          </cell>
          <cell r="I416" t="str">
            <v>INEXISTENTE</v>
          </cell>
          <cell r="J416" t="str">
            <v>INEXISTENTE</v>
          </cell>
          <cell r="K416" t="str">
            <v>INEXISTENTE</v>
          </cell>
          <cell r="L416">
            <v>-6.1000000000000004E-3</v>
          </cell>
          <cell r="M416">
            <v>1.054E-3</v>
          </cell>
          <cell r="N416">
            <v>1.6999999999999999E-3</v>
          </cell>
          <cell r="O416" t="str">
            <v>INEXISTENTE</v>
          </cell>
          <cell r="P416">
            <v>1.6000000000000001E-3</v>
          </cell>
          <cell r="Q416">
            <v>6.0590000000000001E-3</v>
          </cell>
          <cell r="R416">
            <v>1.054E-3</v>
          </cell>
          <cell r="S416">
            <v>-2.0999999999999999E-3</v>
          </cell>
          <cell r="T416">
            <v>-6.1000000000000004E-3</v>
          </cell>
          <cell r="U416">
            <v>1.2999999999999999E-3</v>
          </cell>
          <cell r="V416">
            <v>9.4999999999999998E-3</v>
          </cell>
          <cell r="W416">
            <v>6.0590000000000001E-3</v>
          </cell>
          <cell r="X416">
            <v>1E-4</v>
          </cell>
          <cell r="Y416" t="str">
            <v>INEXISTENTE</v>
          </cell>
          <cell r="Z416" t="str">
            <v>INEXISTENTE</v>
          </cell>
          <cell r="AA416" t="str">
            <v>INEXISTENTE</v>
          </cell>
          <cell r="AB416" t="str">
            <v>INEXISTENTE</v>
          </cell>
        </row>
        <row r="417">
          <cell r="A417">
            <v>41852</v>
          </cell>
          <cell r="B417" t="str">
            <v>INEXISTENTE</v>
          </cell>
          <cell r="C417" t="str">
            <v>INEXISTENTE</v>
          </cell>
          <cell r="D417" t="str">
            <v>INEXISTENTE</v>
          </cell>
          <cell r="E417" t="str">
            <v>INEXISTENTE</v>
          </cell>
          <cell r="F417">
            <v>1.8E-3</v>
          </cell>
          <cell r="G417">
            <v>5.9999999999999995E-4</v>
          </cell>
          <cell r="H417" t="str">
            <v>INEXISTENTE</v>
          </cell>
          <cell r="I417" t="str">
            <v>INEXISTENTE</v>
          </cell>
          <cell r="J417" t="str">
            <v>INEXISTENTE</v>
          </cell>
          <cell r="K417" t="str">
            <v>INEXISTENTE</v>
          </cell>
          <cell r="L417">
            <v>-2.7000000000000001E-3</v>
          </cell>
          <cell r="M417">
            <v>6.02E-4</v>
          </cell>
          <cell r="N417">
            <v>1.4E-3</v>
          </cell>
          <cell r="O417" t="str">
            <v>INEXISTENTE</v>
          </cell>
          <cell r="P417">
            <v>3.3999999999999998E-3</v>
          </cell>
          <cell r="Q417">
            <v>5.6049999999999997E-3</v>
          </cell>
          <cell r="R417">
            <v>6.02E-4</v>
          </cell>
          <cell r="S417">
            <v>1.1999999999999999E-3</v>
          </cell>
          <cell r="T417">
            <v>-2.7000000000000001E-3</v>
          </cell>
          <cell r="U417">
            <v>1.8E-3</v>
          </cell>
          <cell r="V417">
            <v>8.6999999999999994E-3</v>
          </cell>
          <cell r="W417">
            <v>5.6049999999999997E-3</v>
          </cell>
          <cell r="X417">
            <v>2.5000000000000001E-3</v>
          </cell>
          <cell r="Y417" t="str">
            <v>INEXISTENTE</v>
          </cell>
          <cell r="Z417" t="str">
            <v>INEXISTENTE</v>
          </cell>
          <cell r="AA417" t="str">
            <v>INEXISTENTE</v>
          </cell>
          <cell r="AB417" t="str">
            <v>INEXISTENTE</v>
          </cell>
        </row>
        <row r="418">
          <cell r="A418">
            <v>41883</v>
          </cell>
          <cell r="B418" t="str">
            <v>INEXISTENTE</v>
          </cell>
          <cell r="C418" t="str">
            <v>INEXISTENTE</v>
          </cell>
          <cell r="D418" t="str">
            <v>INEXISTENTE</v>
          </cell>
          <cell r="E418" t="str">
            <v>INEXISTENTE</v>
          </cell>
          <cell r="F418">
            <v>4.8999999999999998E-3</v>
          </cell>
          <cell r="G418">
            <v>2.0000000000000001E-4</v>
          </cell>
          <cell r="H418" t="str">
            <v>INEXISTENTE</v>
          </cell>
          <cell r="I418" t="str">
            <v>INEXISTENTE</v>
          </cell>
          <cell r="J418" t="str">
            <v>INEXISTENTE</v>
          </cell>
          <cell r="K418" t="str">
            <v>INEXISTENTE</v>
          </cell>
          <cell r="L418">
            <v>2E-3</v>
          </cell>
          <cell r="M418">
            <v>8.7299999999999997E-4</v>
          </cell>
          <cell r="N418">
            <v>3.8999999999999998E-3</v>
          </cell>
          <cell r="O418" t="str">
            <v>INEXISTENTE</v>
          </cell>
          <cell r="P418">
            <v>2.0999999999999999E-3</v>
          </cell>
          <cell r="Q418">
            <v>5.8770000000000003E-3</v>
          </cell>
          <cell r="R418">
            <v>8.7299999999999997E-4</v>
          </cell>
          <cell r="S418">
            <v>2.5499999999999997E-3</v>
          </cell>
          <cell r="T418">
            <v>2E-3</v>
          </cell>
          <cell r="U418">
            <v>4.8999999999999998E-3</v>
          </cell>
          <cell r="V418">
            <v>9.1000000000000004E-3</v>
          </cell>
          <cell r="W418">
            <v>5.8770000000000003E-3</v>
          </cell>
          <cell r="X418">
            <v>5.7000000000000002E-3</v>
          </cell>
          <cell r="Y418" t="str">
            <v>INEXISTENTE</v>
          </cell>
          <cell r="Z418" t="str">
            <v>INEXISTENTE</v>
          </cell>
          <cell r="AA418" t="str">
            <v>INEXISTENTE</v>
          </cell>
          <cell r="AB418" t="str">
            <v>INEXISTENTE</v>
          </cell>
        </row>
        <row r="419">
          <cell r="A419">
            <v>41913</v>
          </cell>
          <cell r="B419" t="str">
            <v>INEXISTENTE</v>
          </cell>
          <cell r="C419" t="str">
            <v>INEXISTENTE</v>
          </cell>
          <cell r="D419" t="str">
            <v>INEXISTENTE</v>
          </cell>
          <cell r="E419" t="str">
            <v>INEXISTENTE</v>
          </cell>
          <cell r="F419">
            <v>3.8E-3</v>
          </cell>
          <cell r="G419">
            <v>5.8999999999999999E-3</v>
          </cell>
          <cell r="H419" t="str">
            <v>INEXISTENTE</v>
          </cell>
          <cell r="I419" t="str">
            <v>INEXISTENTE</v>
          </cell>
          <cell r="J419" t="str">
            <v>INEXISTENTE</v>
          </cell>
          <cell r="K419" t="str">
            <v>INEXISTENTE</v>
          </cell>
          <cell r="L419">
            <v>2.8E-3</v>
          </cell>
          <cell r="M419">
            <v>1.0380000000000001E-3</v>
          </cell>
          <cell r="N419">
            <v>4.7999999999999996E-3</v>
          </cell>
          <cell r="O419" t="str">
            <v>INEXISTENTE</v>
          </cell>
          <cell r="P419">
            <v>3.7000000000000002E-3</v>
          </cell>
          <cell r="Q419">
            <v>6.0429999999999998E-3</v>
          </cell>
          <cell r="R419">
            <v>1.0380000000000001E-3</v>
          </cell>
          <cell r="S419">
            <v>4.8500000000000001E-3</v>
          </cell>
          <cell r="T419">
            <v>2.8E-3</v>
          </cell>
          <cell r="U419">
            <v>3.8E-3</v>
          </cell>
          <cell r="V419">
            <v>9.4999999999999998E-3</v>
          </cell>
          <cell r="W419">
            <v>6.0429999999999998E-3</v>
          </cell>
          <cell r="X419">
            <v>4.1999999999999997E-3</v>
          </cell>
          <cell r="Y419" t="str">
            <v>INEXISTENTE</v>
          </cell>
          <cell r="Z419" t="str">
            <v>INEXISTENTE</v>
          </cell>
          <cell r="AA419" t="str">
            <v>INEXISTENTE</v>
          </cell>
          <cell r="AB419" t="str">
            <v>INEXISTENTE</v>
          </cell>
        </row>
        <row r="420">
          <cell r="A420">
            <v>41944</v>
          </cell>
          <cell r="B420" t="str">
            <v>INEXISTENTE</v>
          </cell>
          <cell r="C420" t="str">
            <v>INEXISTENTE</v>
          </cell>
          <cell r="D420" t="str">
            <v>INEXISTENTE</v>
          </cell>
          <cell r="E420" t="str">
            <v>INEXISTENTE</v>
          </cell>
          <cell r="F420">
            <v>5.3E-3</v>
          </cell>
          <cell r="G420">
            <v>1.14E-2</v>
          </cell>
          <cell r="H420" t="str">
            <v>INEXISTENTE</v>
          </cell>
          <cell r="I420" t="str">
            <v>INEXISTENTE</v>
          </cell>
          <cell r="J420" t="str">
            <v>INEXISTENTE</v>
          </cell>
          <cell r="K420" t="str">
            <v>INEXISTENTE</v>
          </cell>
          <cell r="L420">
            <v>9.7999999999999997E-3</v>
          </cell>
          <cell r="M420">
            <v>4.8299999999999998E-4</v>
          </cell>
          <cell r="N420">
            <v>3.8E-3</v>
          </cell>
          <cell r="O420" t="str">
            <v>INEXISTENTE</v>
          </cell>
          <cell r="P420">
            <v>6.8999999999999999E-3</v>
          </cell>
          <cell r="Q420">
            <v>5.4850000000000003E-3</v>
          </cell>
          <cell r="R420">
            <v>4.8299999999999998E-4</v>
          </cell>
          <cell r="S420">
            <v>8.3499999999999998E-3</v>
          </cell>
          <cell r="T420">
            <v>9.7999999999999997E-3</v>
          </cell>
          <cell r="U420">
            <v>5.3E-3</v>
          </cell>
          <cell r="V420">
            <v>8.3999999999999995E-3</v>
          </cell>
          <cell r="W420">
            <v>5.4850000000000003E-3</v>
          </cell>
          <cell r="X420">
            <v>5.1000000000000004E-3</v>
          </cell>
          <cell r="Y420" t="str">
            <v>INEXISTENTE</v>
          </cell>
          <cell r="Z420" t="str">
            <v>INEXISTENTE</v>
          </cell>
          <cell r="AA420" t="str">
            <v>INEXISTENTE</v>
          </cell>
          <cell r="AB420" t="str">
            <v>INEXISTENTE</v>
          </cell>
        </row>
        <row r="421">
          <cell r="A421">
            <v>41974</v>
          </cell>
          <cell r="B421" t="str">
            <v>INEXISTENTE</v>
          </cell>
          <cell r="C421" t="str">
            <v>INEXISTENTE</v>
          </cell>
          <cell r="D421" t="str">
            <v>INEXISTENTE</v>
          </cell>
          <cell r="E421" t="str">
            <v>INEXISTENTE</v>
          </cell>
          <cell r="F421">
            <v>6.1999999999999998E-3</v>
          </cell>
          <cell r="G421">
            <v>3.8E-3</v>
          </cell>
          <cell r="H421" t="str">
            <v>INEXISTENTE</v>
          </cell>
          <cell r="I421" t="str">
            <v>INEXISTENTE</v>
          </cell>
          <cell r="J421" t="str">
            <v>INEXISTENTE</v>
          </cell>
          <cell r="K421" t="str">
            <v>INEXISTENTE</v>
          </cell>
          <cell r="L421">
            <v>6.1999999999999998E-3</v>
          </cell>
          <cell r="M421">
            <v>1.0529999999999999E-3</v>
          </cell>
          <cell r="N421">
            <v>7.9000000000000008E-3</v>
          </cell>
          <cell r="O421" t="str">
            <v>INEXISTENTE</v>
          </cell>
          <cell r="P421">
            <v>3.0000000000000001E-3</v>
          </cell>
          <cell r="Q421">
            <v>6.058E-3</v>
          </cell>
          <cell r="R421">
            <v>1.0529999999999999E-3</v>
          </cell>
          <cell r="S421">
            <v>5.0000000000000001E-3</v>
          </cell>
          <cell r="T421">
            <v>6.1999999999999998E-3</v>
          </cell>
          <cell r="U421">
            <v>6.1999999999999998E-3</v>
          </cell>
          <cell r="V421">
            <v>9.5999999999999992E-3</v>
          </cell>
          <cell r="W421">
            <v>6.058E-3</v>
          </cell>
          <cell r="X421">
            <v>7.7999999999999996E-3</v>
          </cell>
          <cell r="Y421" t="str">
            <v>INEXISTENTE</v>
          </cell>
          <cell r="Z421" t="str">
            <v>INEXISTENTE</v>
          </cell>
          <cell r="AA421" t="str">
            <v>INEXISTENTE</v>
          </cell>
          <cell r="AB421" t="str">
            <v>INEXISTENTE</v>
          </cell>
        </row>
        <row r="422">
          <cell r="A422">
            <v>42005</v>
          </cell>
          <cell r="B422" t="str">
            <v>INEXISTENTE</v>
          </cell>
          <cell r="C422" t="str">
            <v>INEXISTENTE</v>
          </cell>
          <cell r="D422" t="str">
            <v>INEXISTENTE</v>
          </cell>
          <cell r="E422" t="str">
            <v>INEXISTENTE</v>
          </cell>
          <cell r="F422">
            <v>1.4800000000000001E-2</v>
          </cell>
          <cell r="G422">
            <v>6.7000000000000002E-3</v>
          </cell>
          <cell r="H422" t="str">
            <v>INEXISTENTE</v>
          </cell>
          <cell r="I422" t="str">
            <v>INEXISTENTE</v>
          </cell>
          <cell r="J422" t="str">
            <v>INEXISTENTE</v>
          </cell>
          <cell r="K422" t="str">
            <v>INEXISTENTE</v>
          </cell>
          <cell r="L422">
            <v>7.6E-3</v>
          </cell>
          <cell r="M422">
            <v>8.7799999999999998E-4</v>
          </cell>
          <cell r="N422">
            <v>8.8999999999999999E-3</v>
          </cell>
          <cell r="O422" t="str">
            <v>INEXISTENTE</v>
          </cell>
          <cell r="P422">
            <v>1.6199999999999999E-2</v>
          </cell>
          <cell r="Q422">
            <v>5.8820000000000001E-3</v>
          </cell>
          <cell r="R422">
            <v>8.7799999999999998E-4</v>
          </cell>
          <cell r="S422">
            <v>1.0750000000000001E-2</v>
          </cell>
          <cell r="T422">
            <v>7.6E-3</v>
          </cell>
          <cell r="U422">
            <v>1.4800000000000001E-2</v>
          </cell>
          <cell r="V422">
            <v>9.4000000000000004E-3</v>
          </cell>
          <cell r="W422">
            <v>5.8820000000000001E-3</v>
          </cell>
          <cell r="X422">
            <v>1.24E-2</v>
          </cell>
          <cell r="Y422" t="str">
            <v>INEXISTENTE</v>
          </cell>
          <cell r="Z422" t="str">
            <v>INEXISTENTE</v>
          </cell>
          <cell r="AA422" t="str">
            <v>INEXISTENTE</v>
          </cell>
          <cell r="AB422" t="str">
            <v>INEXISTENTE</v>
          </cell>
        </row>
        <row r="423">
          <cell r="A423">
            <v>42036</v>
          </cell>
          <cell r="B423" t="str">
            <v>INEXISTENTE</v>
          </cell>
          <cell r="C423" t="str">
            <v>INEXISTENTE</v>
          </cell>
          <cell r="D423" t="str">
            <v>INEXISTENTE</v>
          </cell>
          <cell r="E423" t="str">
            <v>INEXISTENTE</v>
          </cell>
          <cell r="F423">
            <v>1.1599999999999999E-2</v>
          </cell>
          <cell r="G423">
            <v>5.3E-3</v>
          </cell>
          <cell r="H423" t="str">
            <v>INEXISTENTE</v>
          </cell>
          <cell r="I423" t="str">
            <v>INEXISTENTE</v>
          </cell>
          <cell r="J423" t="str">
            <v>INEXISTENTE</v>
          </cell>
          <cell r="K423" t="str">
            <v>INEXISTENTE</v>
          </cell>
          <cell r="L423">
            <v>2.7000000000000001E-3</v>
          </cell>
          <cell r="M423">
            <v>1.6799999999999999E-4</v>
          </cell>
          <cell r="N423">
            <v>1.3299999999999999E-2</v>
          </cell>
          <cell r="O423" t="str">
            <v>INEXISTENTE</v>
          </cell>
          <cell r="P423">
            <v>1.2200000000000001E-2</v>
          </cell>
          <cell r="Q423">
            <v>5.169E-3</v>
          </cell>
          <cell r="R423">
            <v>1.6799999999999999E-4</v>
          </cell>
          <cell r="S423">
            <v>8.4499999999999992E-3</v>
          </cell>
          <cell r="T423">
            <v>2.7000000000000001E-3</v>
          </cell>
          <cell r="U423">
            <v>1.1599999999999999E-2</v>
          </cell>
          <cell r="V423">
            <v>8.2000000000000007E-3</v>
          </cell>
          <cell r="W423">
            <v>5.169E-3</v>
          </cell>
          <cell r="X423">
            <v>1.2200000000000001E-2</v>
          </cell>
          <cell r="Y423" t="str">
            <v>INEXISTENTE</v>
          </cell>
          <cell r="Z423" t="str">
            <v>INEXISTENTE</v>
          </cell>
          <cell r="AA423" t="str">
            <v>INEXISTENTE</v>
          </cell>
          <cell r="AB423" t="str">
            <v>INEXISTENTE</v>
          </cell>
        </row>
        <row r="424">
          <cell r="A424">
            <v>42064</v>
          </cell>
          <cell r="B424" t="str">
            <v>INEXISTENTE</v>
          </cell>
          <cell r="C424" t="str">
            <v>INEXISTENTE</v>
          </cell>
          <cell r="D424" t="str">
            <v>INEXISTENTE</v>
          </cell>
          <cell r="E424" t="str">
            <v>INEXISTENTE</v>
          </cell>
          <cell r="F424">
            <v>1.5100000000000001E-2</v>
          </cell>
          <cell r="G424">
            <v>1.21E-2</v>
          </cell>
          <cell r="H424" t="str">
            <v>INEXISTENTE</v>
          </cell>
          <cell r="I424" t="str">
            <v>INEXISTENTE</v>
          </cell>
          <cell r="J424" t="str">
            <v>INEXISTENTE</v>
          </cell>
          <cell r="K424" t="str">
            <v>INEXISTENTE</v>
          </cell>
          <cell r="L424">
            <v>9.7999999999999997E-3</v>
          </cell>
          <cell r="M424">
            <v>1.2960000000000001E-3</v>
          </cell>
          <cell r="N424">
            <v>1.24E-2</v>
          </cell>
          <cell r="O424" t="str">
            <v>INEXISTENTE</v>
          </cell>
          <cell r="P424">
            <v>7.0000000000000001E-3</v>
          </cell>
          <cell r="Q424">
            <v>6.3020000000000003E-3</v>
          </cell>
          <cell r="R424">
            <v>1.2960000000000001E-3</v>
          </cell>
          <cell r="S424">
            <v>1.3600000000000001E-2</v>
          </cell>
          <cell r="T424">
            <v>9.7999999999999997E-3</v>
          </cell>
          <cell r="U424">
            <v>1.5100000000000001E-2</v>
          </cell>
          <cell r="V424">
            <v>1.04E-2</v>
          </cell>
          <cell r="W424">
            <v>6.3020000000000003E-3</v>
          </cell>
          <cell r="X424">
            <v>1.32E-2</v>
          </cell>
          <cell r="Y424" t="str">
            <v>INEXISTENTE</v>
          </cell>
          <cell r="Z424" t="str">
            <v>INEXISTENTE</v>
          </cell>
          <cell r="AA424" t="str">
            <v>INEXISTENTE</v>
          </cell>
          <cell r="AB424" t="str">
            <v>INEXISTENTE</v>
          </cell>
        </row>
        <row r="425">
          <cell r="A425">
            <v>42095</v>
          </cell>
          <cell r="B425" t="str">
            <v>INEXISTENTE</v>
          </cell>
          <cell r="C425" t="str">
            <v>INEXISTENTE</v>
          </cell>
          <cell r="D425" t="str">
            <v>INEXISTENTE</v>
          </cell>
          <cell r="E425" t="str">
            <v>INEXISTENTE</v>
          </cell>
          <cell r="F425">
            <v>7.1000000000000004E-3</v>
          </cell>
          <cell r="G425">
            <v>9.1999999999999998E-3</v>
          </cell>
          <cell r="H425" t="str">
            <v>INEXISTENTE</v>
          </cell>
          <cell r="I425" t="str">
            <v>INEXISTENTE</v>
          </cell>
          <cell r="J425" t="str">
            <v>INEXISTENTE</v>
          </cell>
          <cell r="K425" t="str">
            <v>INEXISTENTE</v>
          </cell>
          <cell r="L425">
            <v>1.17E-2</v>
          </cell>
          <cell r="M425">
            <v>1.0740000000000001E-3</v>
          </cell>
          <cell r="N425">
            <v>1.0699999999999999E-2</v>
          </cell>
          <cell r="O425" t="str">
            <v>INEXISTENTE</v>
          </cell>
          <cell r="P425">
            <v>1.0999999999999999E-2</v>
          </cell>
          <cell r="Q425">
            <v>6.0790000000000002E-3</v>
          </cell>
          <cell r="R425">
            <v>1.0740000000000001E-3</v>
          </cell>
          <cell r="S425">
            <v>8.150000000000001E-3</v>
          </cell>
          <cell r="T425">
            <v>1.17E-2</v>
          </cell>
          <cell r="U425">
            <v>7.1000000000000004E-3</v>
          </cell>
          <cell r="V425">
            <v>9.4999999999999998E-3</v>
          </cell>
          <cell r="W425">
            <v>6.0790000000000002E-3</v>
          </cell>
          <cell r="X425">
            <v>7.1000000000000004E-3</v>
          </cell>
          <cell r="Y425" t="str">
            <v>INEXISTENTE</v>
          </cell>
          <cell r="Z425" t="str">
            <v>INEXISTENTE</v>
          </cell>
          <cell r="AA425" t="str">
            <v>INEXISTENTE</v>
          </cell>
          <cell r="AB425" t="str">
            <v>INEXISTENTE</v>
          </cell>
        </row>
        <row r="426">
          <cell r="A426">
            <v>42125</v>
          </cell>
          <cell r="B426" t="str">
            <v>INEXISTENTE</v>
          </cell>
          <cell r="C426" t="str">
            <v>INEXISTENTE</v>
          </cell>
          <cell r="D426" t="str">
            <v>INEXISTENTE</v>
          </cell>
          <cell r="E426" t="str">
            <v>INEXISTENTE</v>
          </cell>
          <cell r="F426">
            <v>9.9000000000000008E-3</v>
          </cell>
          <cell r="G426">
            <v>4.0000000000000001E-3</v>
          </cell>
          <cell r="H426" t="str">
            <v>INEXISTENTE</v>
          </cell>
          <cell r="I426" t="str">
            <v>INEXISTENTE</v>
          </cell>
          <cell r="J426" t="str">
            <v>INEXISTENTE</v>
          </cell>
          <cell r="K426" t="str">
            <v>INEXISTENTE</v>
          </cell>
          <cell r="L426">
            <v>4.1000000000000003E-3</v>
          </cell>
          <cell r="M426">
            <v>1.1529999999999999E-3</v>
          </cell>
          <cell r="N426">
            <v>6.0000000000000001E-3</v>
          </cell>
          <cell r="O426" t="str">
            <v>INEXISTENTE</v>
          </cell>
          <cell r="P426">
            <v>6.1999999999999998E-3</v>
          </cell>
          <cell r="Q426">
            <v>6.1590000000000004E-3</v>
          </cell>
          <cell r="R426">
            <v>1.1529999999999999E-3</v>
          </cell>
          <cell r="S426">
            <v>6.9500000000000004E-3</v>
          </cell>
          <cell r="T426">
            <v>4.1000000000000003E-3</v>
          </cell>
          <cell r="U426">
            <v>9.9000000000000008E-3</v>
          </cell>
          <cell r="V426">
            <v>9.9000000000000008E-3</v>
          </cell>
          <cell r="W426">
            <v>6.1590000000000004E-3</v>
          </cell>
          <cell r="X426">
            <v>7.4000000000000003E-3</v>
          </cell>
          <cell r="Y426" t="str">
            <v>INEXISTENTE</v>
          </cell>
          <cell r="Z426" t="str">
            <v>INEXISTENTE</v>
          </cell>
          <cell r="AA426" t="str">
            <v>INEXISTENTE</v>
          </cell>
          <cell r="AB426" t="str">
            <v>INEXISTENTE</v>
          </cell>
        </row>
        <row r="427">
          <cell r="A427">
            <v>42156</v>
          </cell>
          <cell r="B427" t="str">
            <v>INEXISTENTE</v>
          </cell>
          <cell r="C427" t="str">
            <v>INEXISTENTE</v>
          </cell>
          <cell r="D427" t="str">
            <v>INEXISTENTE</v>
          </cell>
          <cell r="E427" t="str">
            <v>INEXISTENTE</v>
          </cell>
          <cell r="F427">
            <v>7.7000000000000002E-3</v>
          </cell>
          <cell r="G427">
            <v>6.7999999999999996E-3</v>
          </cell>
          <cell r="H427" t="str">
            <v>INEXISTENTE</v>
          </cell>
          <cell r="I427" t="str">
            <v>INEXISTENTE</v>
          </cell>
          <cell r="J427" t="str">
            <v>INEXISTENTE</v>
          </cell>
          <cell r="K427" t="str">
            <v>INEXISTENTE</v>
          </cell>
          <cell r="L427">
            <v>6.7000000000000002E-3</v>
          </cell>
          <cell r="M427">
            <v>1.8129999999999999E-3</v>
          </cell>
          <cell r="N427">
            <v>9.9000000000000008E-3</v>
          </cell>
          <cell r="O427" t="str">
            <v>INEXISTENTE</v>
          </cell>
          <cell r="P427">
            <v>4.7000000000000002E-3</v>
          </cell>
          <cell r="Q427">
            <v>6.8219999999999999E-3</v>
          </cell>
          <cell r="R427">
            <v>1.8129999999999999E-3</v>
          </cell>
          <cell r="S427">
            <v>7.2499999999999995E-3</v>
          </cell>
          <cell r="T427">
            <v>6.7000000000000002E-3</v>
          </cell>
          <cell r="U427">
            <v>7.7000000000000002E-3</v>
          </cell>
          <cell r="V427">
            <v>1.0699999999999999E-2</v>
          </cell>
          <cell r="W427">
            <v>6.8219999999999999E-3</v>
          </cell>
          <cell r="X427">
            <v>7.9000000000000008E-3</v>
          </cell>
          <cell r="Y427" t="str">
            <v>INEXISTENTE</v>
          </cell>
          <cell r="Z427" t="str">
            <v>INEXISTENTE</v>
          </cell>
          <cell r="AA427" t="str">
            <v>INEXISTENTE</v>
          </cell>
          <cell r="AB427" t="str">
            <v>INEXISTENTE</v>
          </cell>
        </row>
        <row r="428">
          <cell r="A428">
            <v>42186</v>
          </cell>
          <cell r="B428" t="str">
            <v>INEXISTENTE</v>
          </cell>
          <cell r="C428" t="str">
            <v>INEXISTENTE</v>
          </cell>
          <cell r="D428" t="str">
            <v>INEXISTENTE</v>
          </cell>
          <cell r="E428" t="str">
            <v>INEXISTENTE</v>
          </cell>
          <cell r="F428">
            <v>5.7999999999999996E-3</v>
          </cell>
          <cell r="G428">
            <v>5.7999999999999996E-3</v>
          </cell>
          <cell r="H428" t="str">
            <v>INEXISTENTE</v>
          </cell>
          <cell r="I428" t="str">
            <v>INEXISTENTE</v>
          </cell>
          <cell r="J428" t="str">
            <v>INEXISTENTE</v>
          </cell>
          <cell r="K428" t="str">
            <v>INEXISTENTE</v>
          </cell>
          <cell r="L428">
            <v>6.8999999999999999E-3</v>
          </cell>
          <cell r="M428">
            <v>2.3050000000000002E-3</v>
          </cell>
          <cell r="N428">
            <v>5.8999999999999999E-3</v>
          </cell>
          <cell r="O428" t="str">
            <v>INEXISTENTE</v>
          </cell>
          <cell r="P428">
            <v>8.5000000000000006E-3</v>
          </cell>
          <cell r="Q428">
            <v>7.3169999999999997E-3</v>
          </cell>
          <cell r="R428">
            <v>2.3050000000000002E-3</v>
          </cell>
          <cell r="S428">
            <v>5.7999999999999996E-3</v>
          </cell>
          <cell r="T428">
            <v>6.8999999999999999E-3</v>
          </cell>
          <cell r="U428">
            <v>5.7999999999999996E-3</v>
          </cell>
          <cell r="V428">
            <v>1.18E-2</v>
          </cell>
          <cell r="W428">
            <v>7.3169999999999997E-3</v>
          </cell>
          <cell r="X428">
            <v>6.1999999999999998E-3</v>
          </cell>
          <cell r="Y428" t="str">
            <v>INEXISTENTE</v>
          </cell>
          <cell r="Z428" t="str">
            <v>INEXISTENTE</v>
          </cell>
          <cell r="AA428" t="str">
            <v>INEXISTENTE</v>
          </cell>
          <cell r="AB428" t="str">
            <v>INEXISTENTE</v>
          </cell>
        </row>
        <row r="429">
          <cell r="A429">
            <v>42217</v>
          </cell>
          <cell r="B429" t="str">
            <v>INEXISTENTE</v>
          </cell>
          <cell r="C429" t="str">
            <v>INEXISTENTE</v>
          </cell>
          <cell r="D429" t="str">
            <v>INEXISTENTE</v>
          </cell>
          <cell r="E429" t="str">
            <v>INEXISTENTE</v>
          </cell>
          <cell r="F429">
            <v>2.5000000000000001E-3</v>
          </cell>
          <cell r="G429">
            <v>4.0000000000000001E-3</v>
          </cell>
          <cell r="H429" t="str">
            <v>INEXISTENTE</v>
          </cell>
          <cell r="I429" t="str">
            <v>INEXISTENTE</v>
          </cell>
          <cell r="J429" t="str">
            <v>INEXISTENTE</v>
          </cell>
          <cell r="K429" t="str">
            <v>INEXISTENTE</v>
          </cell>
          <cell r="L429">
            <v>2.8E-3</v>
          </cell>
          <cell r="M429">
            <v>1.867E-3</v>
          </cell>
          <cell r="N429">
            <v>4.3E-3</v>
          </cell>
          <cell r="O429" t="str">
            <v>INEXISTENTE</v>
          </cell>
          <cell r="P429">
            <v>5.5999999999999999E-3</v>
          </cell>
          <cell r="Q429">
            <v>6.8760000000000002E-3</v>
          </cell>
          <cell r="R429">
            <v>1.867E-3</v>
          </cell>
          <cell r="S429">
            <v>3.2500000000000003E-3</v>
          </cell>
          <cell r="T429">
            <v>2.8E-3</v>
          </cell>
          <cell r="U429">
            <v>2.5000000000000001E-3</v>
          </cell>
          <cell r="V429">
            <v>1.11E-2</v>
          </cell>
          <cell r="W429">
            <v>6.8760000000000002E-3</v>
          </cell>
          <cell r="X429">
            <v>2.2000000000000001E-3</v>
          </cell>
          <cell r="Y429" t="str">
            <v>INEXISTENTE</v>
          </cell>
          <cell r="Z429" t="str">
            <v>INEXISTENTE</v>
          </cell>
          <cell r="AA429" t="str">
            <v>INEXISTENTE</v>
          </cell>
          <cell r="AB429" t="str">
            <v>INEXISTENTE</v>
          </cell>
        </row>
        <row r="430">
          <cell r="A430">
            <v>42248</v>
          </cell>
          <cell r="B430" t="str">
            <v>INEXISTENTE</v>
          </cell>
          <cell r="C430" t="str">
            <v>INEXISTENTE</v>
          </cell>
          <cell r="D430" t="str">
            <v>INEXISTENTE</v>
          </cell>
          <cell r="E430" t="str">
            <v>INEXISTENTE</v>
          </cell>
          <cell r="F430">
            <v>5.1000000000000004E-3</v>
          </cell>
          <cell r="G430">
            <v>1.4200000000000001E-2</v>
          </cell>
          <cell r="H430" t="str">
            <v>INEXISTENTE</v>
          </cell>
          <cell r="I430" t="str">
            <v>INEXISTENTE</v>
          </cell>
          <cell r="J430" t="str">
            <v>INEXISTENTE</v>
          </cell>
          <cell r="K430" t="str">
            <v>INEXISTENTE</v>
          </cell>
          <cell r="L430">
            <v>9.4999999999999998E-3</v>
          </cell>
          <cell r="M430">
            <v>1.92E-3</v>
          </cell>
          <cell r="N430">
            <v>3.8999999999999998E-3</v>
          </cell>
          <cell r="O430" t="str">
            <v>INEXISTENTE</v>
          </cell>
          <cell r="P430">
            <v>6.6E-3</v>
          </cell>
          <cell r="Q430">
            <v>6.9300000000000004E-3</v>
          </cell>
          <cell r="R430">
            <v>1.92E-3</v>
          </cell>
          <cell r="S430">
            <v>9.6500000000000006E-3</v>
          </cell>
          <cell r="T430">
            <v>9.4999999999999998E-3</v>
          </cell>
          <cell r="U430">
            <v>5.1000000000000004E-3</v>
          </cell>
          <cell r="V430">
            <v>1.11E-2</v>
          </cell>
          <cell r="W430">
            <v>6.9300000000000004E-3</v>
          </cell>
          <cell r="X430">
            <v>5.4000000000000003E-3</v>
          </cell>
          <cell r="Y430" t="str">
            <v>INEXISTENTE</v>
          </cell>
          <cell r="Z430" t="str">
            <v>INEXISTENTE</v>
          </cell>
          <cell r="AA430" t="str">
            <v>INEXISTENTE</v>
          </cell>
          <cell r="AB430" t="str">
            <v>INEXISTENTE</v>
          </cell>
        </row>
        <row r="431">
          <cell r="A431">
            <v>42278</v>
          </cell>
          <cell r="B431" t="str">
            <v>INEXISTENTE</v>
          </cell>
          <cell r="C431" t="str">
            <v>INEXISTENTE</v>
          </cell>
          <cell r="D431" t="str">
            <v>INEXISTENTE</v>
          </cell>
          <cell r="E431" t="str">
            <v>INEXISTENTE</v>
          </cell>
          <cell r="F431">
            <v>7.7000000000000002E-3</v>
          </cell>
          <cell r="G431">
            <v>1.7600000000000001E-2</v>
          </cell>
          <cell r="H431" t="str">
            <v>INEXISTENTE</v>
          </cell>
          <cell r="I431" t="str">
            <v>INEXISTENTE</v>
          </cell>
          <cell r="J431" t="str">
            <v>INEXISTENTE</v>
          </cell>
          <cell r="K431" t="str">
            <v>INEXISTENTE</v>
          </cell>
          <cell r="L431">
            <v>1.89E-2</v>
          </cell>
          <cell r="M431">
            <v>1.7899999999999999E-3</v>
          </cell>
          <cell r="N431">
            <v>6.6E-3</v>
          </cell>
          <cell r="O431" t="str">
            <v>INEXISTENTE</v>
          </cell>
          <cell r="P431">
            <v>8.8000000000000005E-3</v>
          </cell>
          <cell r="Q431">
            <v>6.7990000000000004E-3</v>
          </cell>
          <cell r="R431">
            <v>1.7899999999999999E-3</v>
          </cell>
          <cell r="S431">
            <v>1.2650000000000002E-2</v>
          </cell>
          <cell r="T431">
            <v>1.89E-2</v>
          </cell>
          <cell r="U431">
            <v>7.7000000000000002E-3</v>
          </cell>
          <cell r="V431">
            <v>1.11E-2</v>
          </cell>
          <cell r="W431">
            <v>6.7990000000000004E-3</v>
          </cell>
          <cell r="X431">
            <v>8.2000000000000007E-3</v>
          </cell>
          <cell r="Y431" t="str">
            <v>INEXISTENTE</v>
          </cell>
          <cell r="Z431" t="str">
            <v>INEXISTENTE</v>
          </cell>
          <cell r="AA431" t="str">
            <v>INEXISTENTE</v>
          </cell>
          <cell r="AB431" t="str">
            <v>INEXISTENTE</v>
          </cell>
        </row>
        <row r="432">
          <cell r="A432">
            <v>42309</v>
          </cell>
          <cell r="B432" t="str">
            <v>INEXISTENTE</v>
          </cell>
          <cell r="C432" t="str">
            <v>INEXISTENTE</v>
          </cell>
          <cell r="D432" t="str">
            <v>INEXISTENTE</v>
          </cell>
          <cell r="E432" t="str">
            <v>INEXISTENTE</v>
          </cell>
          <cell r="F432">
            <v>1.11E-2</v>
          </cell>
          <cell r="G432">
            <v>1.1900000000000001E-2</v>
          </cell>
          <cell r="H432" t="str">
            <v>INEXISTENTE</v>
          </cell>
          <cell r="I432" t="str">
            <v>INEXISTENTE</v>
          </cell>
          <cell r="J432" t="str">
            <v>INEXISTENTE</v>
          </cell>
          <cell r="K432" t="str">
            <v>INEXISTENTE</v>
          </cell>
          <cell r="L432">
            <v>1.52E-2</v>
          </cell>
          <cell r="M432">
            <v>1.297E-3</v>
          </cell>
          <cell r="N432">
            <v>8.5000000000000006E-3</v>
          </cell>
          <cell r="O432" t="str">
            <v>INEXISTENTE</v>
          </cell>
          <cell r="P432">
            <v>1.06E-2</v>
          </cell>
          <cell r="Q432">
            <v>6.3029999999999996E-3</v>
          </cell>
          <cell r="R432">
            <v>1.297E-3</v>
          </cell>
          <cell r="S432">
            <v>1.15E-2</v>
          </cell>
          <cell r="T432">
            <v>1.52E-2</v>
          </cell>
          <cell r="U432">
            <v>1.11E-2</v>
          </cell>
          <cell r="V432">
            <v>1.06E-2</v>
          </cell>
          <cell r="W432">
            <v>6.3029999999999996E-3</v>
          </cell>
          <cell r="X432">
            <v>1.01E-2</v>
          </cell>
          <cell r="Y432" t="str">
            <v>INEXISTENTE</v>
          </cell>
          <cell r="Z432" t="str">
            <v>INEXISTENTE</v>
          </cell>
          <cell r="AA432" t="str">
            <v>INEXISTENTE</v>
          </cell>
          <cell r="AB432" t="str">
            <v>INEXISTENTE</v>
          </cell>
        </row>
        <row r="433">
          <cell r="A433">
            <v>42339</v>
          </cell>
          <cell r="B433" t="str">
            <v>INEXISTENTE</v>
          </cell>
          <cell r="C433" t="str">
            <v>INEXISTENTE</v>
          </cell>
          <cell r="D433" t="str">
            <v>INEXISTENTE</v>
          </cell>
          <cell r="E433" t="str">
            <v>INEXISTENTE</v>
          </cell>
          <cell r="F433">
            <v>8.9999999999999993E-3</v>
          </cell>
          <cell r="G433">
            <v>4.4000000000000003E-3</v>
          </cell>
          <cell r="H433" t="str">
            <v>INEXISTENTE</v>
          </cell>
          <cell r="I433" t="str">
            <v>INEXISTENTE</v>
          </cell>
          <cell r="J433" t="str">
            <v>INEXISTENTE</v>
          </cell>
          <cell r="K433" t="str">
            <v>INEXISTENTE</v>
          </cell>
          <cell r="L433">
            <v>4.8999999999999998E-3</v>
          </cell>
          <cell r="M433">
            <v>2.2499999999999998E-3</v>
          </cell>
          <cell r="N433">
            <v>1.18E-2</v>
          </cell>
          <cell r="O433" t="str">
            <v>INEXISTENTE</v>
          </cell>
          <cell r="P433">
            <v>8.2000000000000007E-3</v>
          </cell>
          <cell r="Q433">
            <v>7.2610000000000001E-3</v>
          </cell>
          <cell r="R433">
            <v>2.2499999999999998E-3</v>
          </cell>
          <cell r="S433">
            <v>6.6999999999999994E-3</v>
          </cell>
          <cell r="T433">
            <v>4.8999999999999998E-3</v>
          </cell>
          <cell r="U433">
            <v>8.9999999999999993E-3</v>
          </cell>
          <cell r="V433">
            <v>1.1599999999999999E-2</v>
          </cell>
          <cell r="W433">
            <v>7.2610000000000001E-3</v>
          </cell>
          <cell r="X433">
            <v>9.5999999999999992E-3</v>
          </cell>
          <cell r="Y433" t="str">
            <v>INEXISTENTE</v>
          </cell>
          <cell r="Z433" t="str">
            <v>INEXISTENTE</v>
          </cell>
          <cell r="AA433" t="str">
            <v>INEXISTENTE</v>
          </cell>
          <cell r="AB433" t="str">
            <v>INEXISTENTE</v>
          </cell>
        </row>
        <row r="434">
          <cell r="A434">
            <v>42370</v>
          </cell>
          <cell r="B434" t="str">
            <v>INEXISTENTE</v>
          </cell>
          <cell r="C434" t="str">
            <v>INEXISTENTE</v>
          </cell>
          <cell r="D434" t="str">
            <v>INEXISTENTE</v>
          </cell>
          <cell r="E434" t="str">
            <v>INEXISTENTE</v>
          </cell>
          <cell r="F434">
            <v>1.5100000000000001E-2</v>
          </cell>
          <cell r="G434">
            <v>1.5299999999999999E-2</v>
          </cell>
          <cell r="H434" t="str">
            <v>INEXISTENTE</v>
          </cell>
          <cell r="I434" t="str">
            <v>INEXISTENTE</v>
          </cell>
          <cell r="J434" t="str">
            <v>INEXISTENTE</v>
          </cell>
          <cell r="K434" t="str">
            <v>INEXISTENTE</v>
          </cell>
          <cell r="L434">
            <v>1.14E-2</v>
          </cell>
          <cell r="M434">
            <v>1.32E-3</v>
          </cell>
          <cell r="N434">
            <v>9.1999999999999998E-3</v>
          </cell>
          <cell r="O434" t="str">
            <v>INEXISTENTE</v>
          </cell>
          <cell r="P434">
            <v>1.37E-2</v>
          </cell>
          <cell r="Q434">
            <v>6.3270000000000002E-3</v>
          </cell>
          <cell r="R434">
            <v>1.32E-3</v>
          </cell>
          <cell r="S434">
            <v>1.52E-2</v>
          </cell>
          <cell r="T434">
            <v>1.14E-2</v>
          </cell>
          <cell r="U434">
            <v>1.5100000000000001E-2</v>
          </cell>
          <cell r="V434">
            <v>1.06E-2</v>
          </cell>
          <cell r="W434">
            <v>6.3270000000000002E-3</v>
          </cell>
          <cell r="X434">
            <v>1.2699999999999999E-2</v>
          </cell>
          <cell r="Y434" t="str">
            <v>INEXISTENTE</v>
          </cell>
          <cell r="Z434" t="str">
            <v>INEXISTENTE</v>
          </cell>
          <cell r="AA434" t="str">
            <v>INEXISTENTE</v>
          </cell>
          <cell r="AB434" t="str">
            <v>INEXISTENTE</v>
          </cell>
        </row>
        <row r="435">
          <cell r="A435">
            <v>42401</v>
          </cell>
          <cell r="B435" t="str">
            <v>INEXISTENTE</v>
          </cell>
          <cell r="C435" t="str">
            <v>INEXISTENTE</v>
          </cell>
          <cell r="D435" t="str">
            <v>INEXISTENTE</v>
          </cell>
          <cell r="E435" t="str">
            <v>INEXISTENTE</v>
          </cell>
          <cell r="F435">
            <v>9.4999999999999998E-3</v>
          </cell>
          <cell r="G435">
            <v>7.9000000000000008E-3</v>
          </cell>
          <cell r="H435" t="str">
            <v>INEXISTENTE</v>
          </cell>
          <cell r="I435" t="str">
            <v>INEXISTENTE</v>
          </cell>
          <cell r="J435" t="str">
            <v>INEXISTENTE</v>
          </cell>
          <cell r="K435" t="str">
            <v>INEXISTENTE</v>
          </cell>
          <cell r="L435">
            <v>1.29E-2</v>
          </cell>
          <cell r="M435">
            <v>9.5699999999999995E-4</v>
          </cell>
          <cell r="N435">
            <v>1.4200000000000001E-2</v>
          </cell>
          <cell r="O435" t="str">
            <v>INEXISTENTE</v>
          </cell>
          <cell r="P435">
            <v>8.8999999999999999E-3</v>
          </cell>
          <cell r="Q435">
            <v>5.9620000000000003E-3</v>
          </cell>
          <cell r="R435">
            <v>9.5699999999999995E-4</v>
          </cell>
          <cell r="S435">
            <v>8.6999999999999994E-3</v>
          </cell>
          <cell r="T435">
            <v>1.29E-2</v>
          </cell>
          <cell r="U435">
            <v>9.4999999999999998E-3</v>
          </cell>
          <cell r="V435">
            <v>0.01</v>
          </cell>
          <cell r="W435">
            <v>5.9620000000000003E-3</v>
          </cell>
          <cell r="X435">
            <v>8.9999999999999993E-3</v>
          </cell>
          <cell r="Y435" t="str">
            <v>INEXISTENTE</v>
          </cell>
          <cell r="Z435" t="str">
            <v>INEXISTENTE</v>
          </cell>
          <cell r="AA435" t="str">
            <v>INEXISTENTE</v>
          </cell>
          <cell r="AB435" t="str">
            <v>INEXISTENTE</v>
          </cell>
        </row>
        <row r="436">
          <cell r="A436">
            <v>42430</v>
          </cell>
          <cell r="B436" t="str">
            <v>INEXISTENTE</v>
          </cell>
          <cell r="C436" t="str">
            <v>INEXISTENTE</v>
          </cell>
          <cell r="D436" t="str">
            <v>INEXISTENTE</v>
          </cell>
          <cell r="E436" t="str">
            <v>INEXISTENTE</v>
          </cell>
          <cell r="F436">
            <v>4.4000000000000003E-3</v>
          </cell>
          <cell r="G436">
            <v>4.3E-3</v>
          </cell>
          <cell r="H436" t="str">
            <v>INEXISTENTE</v>
          </cell>
          <cell r="I436" t="str">
            <v>INEXISTENTE</v>
          </cell>
          <cell r="J436" t="str">
            <v>INEXISTENTE</v>
          </cell>
          <cell r="K436" t="str">
            <v>INEXISTENTE</v>
          </cell>
          <cell r="L436">
            <v>5.1000000000000004E-3</v>
          </cell>
          <cell r="M436">
            <v>2.1679999999999998E-3</v>
          </cell>
          <cell r="N436">
            <v>4.3E-3</v>
          </cell>
          <cell r="O436" t="str">
            <v>INEXISTENTE</v>
          </cell>
          <cell r="P436">
            <v>9.7000000000000003E-3</v>
          </cell>
          <cell r="Q436">
            <v>7.1789999999999996E-3</v>
          </cell>
          <cell r="R436">
            <v>2.1679999999999998E-3</v>
          </cell>
          <cell r="S436">
            <v>4.3499999999999997E-3</v>
          </cell>
          <cell r="T436">
            <v>5.1000000000000004E-3</v>
          </cell>
          <cell r="U436">
            <v>4.4000000000000003E-3</v>
          </cell>
          <cell r="V436">
            <v>1.1599999999999999E-2</v>
          </cell>
          <cell r="W436">
            <v>7.1789999999999996E-3</v>
          </cell>
          <cell r="X436">
            <v>4.3E-3</v>
          </cell>
          <cell r="Y436" t="str">
            <v>INEXISTENTE</v>
          </cell>
          <cell r="Z436" t="str">
            <v>INEXISTENTE</v>
          </cell>
          <cell r="AA436" t="str">
            <v>INEXISTENTE</v>
          </cell>
          <cell r="AB436" t="str">
            <v>INEXISTENTE</v>
          </cell>
        </row>
        <row r="437">
          <cell r="A437">
            <v>42461</v>
          </cell>
          <cell r="B437" t="str">
            <v>INEXISTENTE</v>
          </cell>
          <cell r="C437" t="str">
            <v>INEXISTENTE</v>
          </cell>
          <cell r="D437" t="str">
            <v>INEXISTENTE</v>
          </cell>
          <cell r="E437" t="str">
            <v>INEXISTENTE</v>
          </cell>
          <cell r="F437">
            <v>6.4000000000000003E-3</v>
          </cell>
          <cell r="G437">
            <v>3.5999999999999999E-3</v>
          </cell>
          <cell r="H437" t="str">
            <v>INEXISTENTE</v>
          </cell>
          <cell r="I437" t="str">
            <v>INEXISTENTE</v>
          </cell>
          <cell r="J437" t="str">
            <v>INEXISTENTE</v>
          </cell>
          <cell r="K437" t="str">
            <v>INEXISTENTE</v>
          </cell>
          <cell r="L437">
            <v>3.3E-3</v>
          </cell>
          <cell r="M437">
            <v>1.304E-3</v>
          </cell>
          <cell r="N437">
            <v>5.1000000000000004E-3</v>
          </cell>
          <cell r="O437" t="str">
            <v>INEXISTENTE</v>
          </cell>
          <cell r="P437">
            <v>4.5999999999999999E-3</v>
          </cell>
          <cell r="Q437">
            <v>6.3109999999999998E-3</v>
          </cell>
          <cell r="R437">
            <v>1.304E-3</v>
          </cell>
          <cell r="S437">
            <v>5.0000000000000001E-3</v>
          </cell>
          <cell r="T437">
            <v>3.3E-3</v>
          </cell>
          <cell r="U437">
            <v>6.4000000000000003E-3</v>
          </cell>
          <cell r="V437">
            <v>1.06E-2</v>
          </cell>
          <cell r="W437">
            <v>6.3109999999999998E-3</v>
          </cell>
          <cell r="X437">
            <v>6.1000000000000004E-3</v>
          </cell>
          <cell r="Y437" t="str">
            <v>INEXISTENTE</v>
          </cell>
          <cell r="Z437" t="str">
            <v>INEXISTENTE</v>
          </cell>
          <cell r="AA437" t="str">
            <v>INEXISTENTE</v>
          </cell>
          <cell r="AB437" t="str">
            <v>INEXISTENTE</v>
          </cell>
        </row>
        <row r="438">
          <cell r="A438">
            <v>42491</v>
          </cell>
          <cell r="B438" t="str">
            <v>INEXISTENTE</v>
          </cell>
          <cell r="C438" t="str">
            <v>INEXISTENTE</v>
          </cell>
          <cell r="D438" t="str">
            <v>INEXISTENTE</v>
          </cell>
          <cell r="E438" t="str">
            <v>INEXISTENTE</v>
          </cell>
          <cell r="F438">
            <v>9.7999999999999997E-3</v>
          </cell>
          <cell r="G438">
            <v>1.1299999999999999E-2</v>
          </cell>
          <cell r="H438" t="str">
            <v>INEXISTENTE</v>
          </cell>
          <cell r="I438" t="str">
            <v>INEXISTENTE</v>
          </cell>
          <cell r="J438" t="str">
            <v>INEXISTENTE</v>
          </cell>
          <cell r="K438" t="str">
            <v>INEXISTENTE</v>
          </cell>
          <cell r="L438">
            <v>8.2000000000000007E-3</v>
          </cell>
          <cell r="M438">
            <v>1.5330000000000001E-3</v>
          </cell>
          <cell r="N438">
            <v>8.6E-3</v>
          </cell>
          <cell r="O438" t="str">
            <v>INEXISTENTE</v>
          </cell>
          <cell r="P438">
            <v>5.7000000000000002E-3</v>
          </cell>
          <cell r="Q438">
            <v>6.5409999999999999E-3</v>
          </cell>
          <cell r="R438">
            <v>1.5330000000000001E-3</v>
          </cell>
          <cell r="S438">
            <v>1.055E-2</v>
          </cell>
          <cell r="T438">
            <v>8.2000000000000007E-3</v>
          </cell>
          <cell r="U438">
            <v>9.7999999999999997E-3</v>
          </cell>
          <cell r="V438">
            <v>1.11E-2</v>
          </cell>
          <cell r="W438">
            <v>6.5409999999999999E-3</v>
          </cell>
          <cell r="X438">
            <v>7.7999999999999996E-3</v>
          </cell>
          <cell r="Y438" t="str">
            <v>INEXISTENTE</v>
          </cell>
          <cell r="Z438" t="str">
            <v>INEXISTENTE</v>
          </cell>
          <cell r="AA438" t="str">
            <v>INEXISTENTE</v>
          </cell>
          <cell r="AB438" t="str">
            <v>INEXISTENTE</v>
          </cell>
        </row>
        <row r="439">
          <cell r="A439">
            <v>42522</v>
          </cell>
          <cell r="B439" t="str">
            <v>INEXISTENTE</v>
          </cell>
          <cell r="C439" t="str">
            <v>INEXISTENTE</v>
          </cell>
          <cell r="D439" t="str">
            <v>INEXISTENTE</v>
          </cell>
          <cell r="E439" t="str">
            <v>INEXISTENTE</v>
          </cell>
          <cell r="F439">
            <v>4.7000000000000002E-3</v>
          </cell>
          <cell r="G439">
            <v>1.6299999999999999E-2</v>
          </cell>
          <cell r="H439" t="str">
            <v>INEXISTENTE</v>
          </cell>
          <cell r="I439" t="str">
            <v>INEXISTENTE</v>
          </cell>
          <cell r="J439" t="str">
            <v>INEXISTENTE</v>
          </cell>
          <cell r="K439" t="str">
            <v>INEXISTENTE</v>
          </cell>
          <cell r="L439">
            <v>1.6899999999999998E-2</v>
          </cell>
          <cell r="M439">
            <v>2.0430000000000001E-3</v>
          </cell>
          <cell r="N439">
            <v>4.0000000000000001E-3</v>
          </cell>
          <cell r="O439" t="str">
            <v>INEXISTENTE</v>
          </cell>
          <cell r="P439">
            <v>6.4999999999999997E-3</v>
          </cell>
          <cell r="Q439">
            <v>7.0530000000000002E-3</v>
          </cell>
          <cell r="R439">
            <v>2.0430000000000001E-3</v>
          </cell>
          <cell r="S439">
            <v>1.0499999999999999E-2</v>
          </cell>
          <cell r="T439">
            <v>1.6899999999999998E-2</v>
          </cell>
          <cell r="U439">
            <v>4.7000000000000002E-3</v>
          </cell>
          <cell r="V439">
            <v>1.1599999999999999E-2</v>
          </cell>
          <cell r="W439">
            <v>7.0530000000000002E-3</v>
          </cell>
          <cell r="X439">
            <v>3.5000000000000001E-3</v>
          </cell>
          <cell r="Y439" t="str">
            <v>INEXISTENTE</v>
          </cell>
          <cell r="Z439" t="str">
            <v>INEXISTENTE</v>
          </cell>
          <cell r="AA439" t="str">
            <v>INEXISTENTE</v>
          </cell>
          <cell r="AB439" t="str">
            <v>INEXISTENTE</v>
          </cell>
        </row>
        <row r="440">
          <cell r="A440">
            <v>42552</v>
          </cell>
          <cell r="B440" t="str">
            <v>INEXISTENTE</v>
          </cell>
          <cell r="C440" t="str">
            <v>INEXISTENTE</v>
          </cell>
          <cell r="D440" t="str">
            <v>INEXISTENTE</v>
          </cell>
          <cell r="E440" t="str">
            <v>INEXISTENTE</v>
          </cell>
          <cell r="F440">
            <v>6.4000000000000003E-3</v>
          </cell>
          <cell r="G440">
            <v>-3.8999999999999998E-3</v>
          </cell>
          <cell r="H440" t="str">
            <v>INEXISTENTE</v>
          </cell>
          <cell r="I440" t="str">
            <v>INEXISTENTE</v>
          </cell>
          <cell r="J440" t="str">
            <v>INEXISTENTE</v>
          </cell>
          <cell r="K440" t="str">
            <v>INEXISTENTE</v>
          </cell>
          <cell r="L440">
            <v>1.8E-3</v>
          </cell>
          <cell r="M440">
            <v>1.621E-3</v>
          </cell>
          <cell r="N440">
            <v>5.4000000000000003E-3</v>
          </cell>
          <cell r="O440" t="str">
            <v>INEXISTENTE</v>
          </cell>
          <cell r="P440">
            <v>3.5000000000000001E-3</v>
          </cell>
          <cell r="Q440">
            <v>6.6290000000000003E-3</v>
          </cell>
          <cell r="R440">
            <v>1.621E-3</v>
          </cell>
          <cell r="S440">
            <v>1.2500000000000002E-3</v>
          </cell>
          <cell r="T440">
            <v>1.8E-3</v>
          </cell>
          <cell r="U440">
            <v>6.4000000000000003E-3</v>
          </cell>
          <cell r="V440">
            <v>1.11E-2</v>
          </cell>
          <cell r="W440">
            <v>6.6290000000000003E-3</v>
          </cell>
          <cell r="X440">
            <v>5.1999999999999998E-3</v>
          </cell>
          <cell r="Y440" t="str">
            <v>INEXISTENTE</v>
          </cell>
          <cell r="Z440" t="str">
            <v>INEXISTENTE</v>
          </cell>
          <cell r="AA440" t="str">
            <v>INEXISTENTE</v>
          </cell>
          <cell r="AB440" t="str">
            <v>INEXISTENTE</v>
          </cell>
        </row>
        <row r="441">
          <cell r="A441">
            <v>42583</v>
          </cell>
          <cell r="B441" t="str">
            <v>INEXISTENTE</v>
          </cell>
          <cell r="C441" t="str">
            <v>INEXISTENTE</v>
          </cell>
          <cell r="D441" t="str">
            <v>INEXISTENTE</v>
          </cell>
          <cell r="E441" t="str">
            <v>INEXISTENTE</v>
          </cell>
          <cell r="F441">
            <v>3.0999999999999999E-3</v>
          </cell>
          <cell r="G441">
            <v>4.3E-3</v>
          </cell>
          <cell r="H441" t="str">
            <v>INEXISTENTE</v>
          </cell>
          <cell r="I441" t="str">
            <v>INEXISTENTE</v>
          </cell>
          <cell r="J441" t="str">
            <v>INEXISTENTE</v>
          </cell>
          <cell r="K441" t="str">
            <v>INEXISTENTE</v>
          </cell>
          <cell r="L441">
            <v>1.5E-3</v>
          </cell>
          <cell r="M441">
            <v>2.545E-3</v>
          </cell>
          <cell r="N441">
            <v>4.4999999999999997E-3</v>
          </cell>
          <cell r="O441" t="str">
            <v>INEXISTENTE</v>
          </cell>
          <cell r="P441">
            <v>1.1000000000000001E-3</v>
          </cell>
          <cell r="Q441">
            <v>7.5579999999999996E-3</v>
          </cell>
          <cell r="R441">
            <v>2.545E-3</v>
          </cell>
          <cell r="S441">
            <v>3.7000000000000002E-3</v>
          </cell>
          <cell r="T441">
            <v>1.5E-3</v>
          </cell>
          <cell r="U441">
            <v>3.0999999999999999E-3</v>
          </cell>
          <cell r="V441">
            <v>1.2200000000000001E-2</v>
          </cell>
          <cell r="W441">
            <v>7.5579999999999996E-3</v>
          </cell>
          <cell r="X441">
            <v>4.4000000000000003E-3</v>
          </cell>
          <cell r="Y441" t="str">
            <v>INEXISTENTE</v>
          </cell>
          <cell r="Z441" t="str">
            <v>INEXISTENTE</v>
          </cell>
          <cell r="AA441" t="str">
            <v>INEXISTENTE</v>
          </cell>
          <cell r="AB441" t="str">
            <v>INEXISTENTE</v>
          </cell>
        </row>
        <row r="442">
          <cell r="A442">
            <v>42614</v>
          </cell>
          <cell r="B442" t="str">
            <v>INEXISTENTE</v>
          </cell>
          <cell r="C442" t="str">
            <v>INEXISTENTE</v>
          </cell>
          <cell r="D442" t="str">
            <v>INEXISTENTE</v>
          </cell>
          <cell r="E442" t="str">
            <v>INEXISTENTE</v>
          </cell>
          <cell r="F442">
            <v>8.0000000000000004E-4</v>
          </cell>
          <cell r="G442">
            <v>2.9999999999999997E-4</v>
          </cell>
          <cell r="H442" t="str">
            <v>INEXISTENTE</v>
          </cell>
          <cell r="I442" t="str">
            <v>INEXISTENTE</v>
          </cell>
          <cell r="J442" t="str">
            <v>INEXISTENTE</v>
          </cell>
          <cell r="K442" t="str">
            <v>INEXISTENTE</v>
          </cell>
          <cell r="L442">
            <v>2E-3</v>
          </cell>
          <cell r="M442">
            <v>1.575E-3</v>
          </cell>
          <cell r="N442">
            <v>2.3E-3</v>
          </cell>
          <cell r="O442" t="str">
            <v>INEXISTENTE</v>
          </cell>
          <cell r="P442">
            <v>-1.4E-3</v>
          </cell>
          <cell r="Q442">
            <v>6.5830000000000003E-3</v>
          </cell>
          <cell r="R442">
            <v>1.575E-3</v>
          </cell>
          <cell r="S442">
            <v>5.5000000000000003E-4</v>
          </cell>
          <cell r="T442">
            <v>2E-3</v>
          </cell>
          <cell r="U442">
            <v>8.0000000000000004E-4</v>
          </cell>
          <cell r="V442">
            <v>1.11E-2</v>
          </cell>
          <cell r="W442">
            <v>6.5830000000000003E-3</v>
          </cell>
          <cell r="X442">
            <v>8.0000000000000004E-4</v>
          </cell>
          <cell r="Y442" t="str">
            <v>INEXISTENTE</v>
          </cell>
          <cell r="Z442" t="str">
            <v>INEXISTENTE</v>
          </cell>
          <cell r="AA442" t="str">
            <v>INEXISTENTE</v>
          </cell>
          <cell r="AB442" t="str">
            <v>INEXISTENTE</v>
          </cell>
        </row>
        <row r="443">
          <cell r="A443">
            <v>42644</v>
          </cell>
          <cell r="B443" t="str">
            <v>INEXISTENTE</v>
          </cell>
          <cell r="C443" t="str">
            <v>INEXISTENTE</v>
          </cell>
          <cell r="D443" t="str">
            <v>INEXISTENTE</v>
          </cell>
          <cell r="E443" t="str">
            <v>INEXISTENTE</v>
          </cell>
          <cell r="F443">
            <v>1.6999999999999999E-3</v>
          </cell>
          <cell r="G443">
            <v>1.2999999999999999E-3</v>
          </cell>
          <cell r="H443" t="str">
            <v>INEXISTENTE</v>
          </cell>
          <cell r="I443" t="str">
            <v>INEXISTENTE</v>
          </cell>
          <cell r="J443" t="str">
            <v>INEXISTENTE</v>
          </cell>
          <cell r="K443" t="str">
            <v>INEXISTENTE</v>
          </cell>
          <cell r="L443">
            <v>1.6000000000000001E-3</v>
          </cell>
          <cell r="M443">
            <v>1.601E-3</v>
          </cell>
          <cell r="N443">
            <v>1.9E-3</v>
          </cell>
          <cell r="O443" t="str">
            <v>INEXISTENTE</v>
          </cell>
          <cell r="P443">
            <v>2.7000000000000001E-3</v>
          </cell>
          <cell r="Q443">
            <v>6.6090000000000003E-3</v>
          </cell>
          <cell r="R443">
            <v>1.601E-3</v>
          </cell>
          <cell r="S443">
            <v>1.5E-3</v>
          </cell>
          <cell r="T443">
            <v>1.6000000000000001E-3</v>
          </cell>
          <cell r="U443">
            <v>1.6999999999999999E-3</v>
          </cell>
          <cell r="V443">
            <v>1.0500000000000001E-2</v>
          </cell>
          <cell r="W443">
            <v>6.6090000000000003E-3</v>
          </cell>
          <cell r="X443">
            <v>2.5999999999999999E-3</v>
          </cell>
          <cell r="Y443" t="str">
            <v>INEXISTENTE</v>
          </cell>
          <cell r="Z443" t="str">
            <v>INEXISTENTE</v>
          </cell>
          <cell r="AA443" t="str">
            <v>INEXISTENTE</v>
          </cell>
          <cell r="AB443" t="str">
            <v>INEXISTENTE</v>
          </cell>
        </row>
        <row r="444">
          <cell r="A444">
            <v>42675</v>
          </cell>
          <cell r="B444" t="str">
            <v>INEXISTENTE</v>
          </cell>
          <cell r="C444" t="str">
            <v>INEXISTENTE</v>
          </cell>
          <cell r="D444" t="str">
            <v>INEXISTENTE</v>
          </cell>
          <cell r="E444" t="str">
            <v>INEXISTENTE</v>
          </cell>
          <cell r="F444">
            <v>6.9999999999999999E-4</v>
          </cell>
          <cell r="G444">
            <v>5.0000000000000001E-4</v>
          </cell>
          <cell r="H444" t="str">
            <v>INEXISTENTE</v>
          </cell>
          <cell r="I444" t="str">
            <v>INEXISTENTE</v>
          </cell>
          <cell r="J444" t="str">
            <v>INEXISTENTE</v>
          </cell>
          <cell r="K444" t="str">
            <v>INEXISTENTE</v>
          </cell>
          <cell r="L444">
            <v>-2.9999999999999997E-4</v>
          </cell>
          <cell r="M444">
            <v>1.428E-3</v>
          </cell>
          <cell r="N444">
            <v>2.5999999999999999E-3</v>
          </cell>
          <cell r="O444" t="str">
            <v>INEXISTENTE</v>
          </cell>
          <cell r="P444">
            <v>1.5E-3</v>
          </cell>
          <cell r="Q444">
            <v>6.4349999999999997E-3</v>
          </cell>
          <cell r="R444">
            <v>1.428E-3</v>
          </cell>
          <cell r="S444">
            <v>6.0000000000000006E-4</v>
          </cell>
          <cell r="T444">
            <v>-2.9999999999999997E-4</v>
          </cell>
          <cell r="U444">
            <v>6.9999999999999999E-4</v>
          </cell>
          <cell r="V444">
            <v>1.04E-2</v>
          </cell>
          <cell r="W444">
            <v>6.4349999999999997E-3</v>
          </cell>
          <cell r="X444">
            <v>1.8E-3</v>
          </cell>
          <cell r="Y444" t="str">
            <v>INEXISTENTE</v>
          </cell>
          <cell r="Z444" t="str">
            <v>INEXISTENTE</v>
          </cell>
          <cell r="AA444" t="str">
            <v>INEXISTENTE</v>
          </cell>
          <cell r="AB444" t="str">
            <v>INEXISTENTE</v>
          </cell>
        </row>
        <row r="445">
          <cell r="A445">
            <v>42705</v>
          </cell>
          <cell r="B445" t="str">
            <v>INEXISTENTE</v>
          </cell>
          <cell r="C445" t="str">
            <v>INEXISTENTE</v>
          </cell>
          <cell r="D445" t="str">
            <v>INEXISTENTE</v>
          </cell>
          <cell r="E445" t="str">
            <v>INEXISTENTE</v>
          </cell>
          <cell r="F445">
            <v>1.4E-3</v>
          </cell>
          <cell r="G445">
            <v>8.3000000000000001E-3</v>
          </cell>
          <cell r="H445" t="str">
            <v>INEXISTENTE</v>
          </cell>
          <cell r="I445" t="str">
            <v>INEXISTENTE</v>
          </cell>
          <cell r="J445" t="str">
            <v>INEXISTENTE</v>
          </cell>
          <cell r="K445" t="str">
            <v>INEXISTENTE</v>
          </cell>
          <cell r="L445">
            <v>5.4000000000000003E-3</v>
          </cell>
          <cell r="M445">
            <v>1.8489999999999999E-3</v>
          </cell>
          <cell r="N445">
            <v>1.9E-3</v>
          </cell>
          <cell r="O445" t="str">
            <v>INEXISTENTE</v>
          </cell>
          <cell r="P445">
            <v>7.1999999999999998E-3</v>
          </cell>
          <cell r="Q445">
            <v>6.8580000000000004E-3</v>
          </cell>
          <cell r="R445">
            <v>1.8489999999999999E-3</v>
          </cell>
          <cell r="S445">
            <v>4.8500000000000001E-3</v>
          </cell>
          <cell r="T445">
            <v>5.4000000000000003E-3</v>
          </cell>
          <cell r="U445">
            <v>1.4E-3</v>
          </cell>
          <cell r="V445">
            <v>1.12E-2</v>
          </cell>
          <cell r="W445">
            <v>6.8580000000000004E-3</v>
          </cell>
          <cell r="X445">
            <v>3.0000000000000001E-3</v>
          </cell>
          <cell r="Y445" t="str">
            <v>INEXISTENTE</v>
          </cell>
          <cell r="Z445" t="str">
            <v>INEXISTENTE</v>
          </cell>
          <cell r="AA445" t="str">
            <v>INEXISTENTE</v>
          </cell>
          <cell r="AB445" t="str">
            <v>INEXISTENTE</v>
          </cell>
        </row>
        <row r="446">
          <cell r="A446">
            <v>42736</v>
          </cell>
          <cell r="B446" t="str">
            <v>INEXISTENTE</v>
          </cell>
          <cell r="C446" t="str">
            <v>INEXISTENTE</v>
          </cell>
          <cell r="D446" t="str">
            <v>INEXISTENTE</v>
          </cell>
          <cell r="E446" t="str">
            <v>INEXISTENTE</v>
          </cell>
          <cell r="F446">
            <v>4.1999999999999997E-3</v>
          </cell>
          <cell r="G446">
            <v>4.3E-3</v>
          </cell>
          <cell r="H446" t="str">
            <v>INEXISTENTE</v>
          </cell>
          <cell r="I446" t="str">
            <v>INEXISTENTE</v>
          </cell>
          <cell r="J446" t="str">
            <v>INEXISTENTE</v>
          </cell>
          <cell r="K446" t="str">
            <v>INEXISTENTE</v>
          </cell>
          <cell r="L446">
            <v>6.4000000000000003E-3</v>
          </cell>
          <cell r="M446">
            <v>1.6999999999999999E-3</v>
          </cell>
          <cell r="N446">
            <v>3.0999999999999999E-3</v>
          </cell>
          <cell r="O446" t="str">
            <v>INEXISTENTE</v>
          </cell>
          <cell r="P446">
            <v>3.2000000000000002E-3</v>
          </cell>
          <cell r="Q446">
            <v>6.7080000000000004E-3</v>
          </cell>
          <cell r="R446">
            <v>1.6999999999999999E-3</v>
          </cell>
          <cell r="S446">
            <v>4.2500000000000003E-3</v>
          </cell>
          <cell r="T446">
            <v>6.4000000000000003E-3</v>
          </cell>
          <cell r="U446">
            <v>4.1999999999999997E-3</v>
          </cell>
          <cell r="V446">
            <v>1.09E-2</v>
          </cell>
          <cell r="W446">
            <v>6.7080000000000004E-3</v>
          </cell>
          <cell r="X446">
            <v>3.8E-3</v>
          </cell>
          <cell r="Y446" t="str">
            <v>INEXISTENTE</v>
          </cell>
          <cell r="Z446" t="str">
            <v>INEXISTENTE</v>
          </cell>
          <cell r="AA446" t="str">
            <v>INEXISTENTE</v>
          </cell>
          <cell r="AB446" t="str">
            <v>INEXISTENTE</v>
          </cell>
        </row>
        <row r="447">
          <cell r="A447">
            <v>42767</v>
          </cell>
          <cell r="B447" t="str">
            <v>INEXISTENTE</v>
          </cell>
          <cell r="C447" t="str">
            <v>INEXISTENTE</v>
          </cell>
          <cell r="D447" t="str">
            <v>INEXISTENTE</v>
          </cell>
          <cell r="E447" t="str">
            <v>INEXISTENTE</v>
          </cell>
          <cell r="F447">
            <v>2.3999999999999998E-3</v>
          </cell>
          <cell r="G447">
            <v>5.9999999999999995E-4</v>
          </cell>
          <cell r="H447" t="str">
            <v>INEXISTENTE</v>
          </cell>
          <cell r="I447" t="str">
            <v>INEXISTENTE</v>
          </cell>
          <cell r="J447" t="str">
            <v>INEXISTENTE</v>
          </cell>
          <cell r="K447" t="str">
            <v>INEXISTENTE</v>
          </cell>
          <cell r="L447">
            <v>8.0000000000000004E-4</v>
          </cell>
          <cell r="M447">
            <v>3.0200000000000002E-4</v>
          </cell>
          <cell r="N447">
            <v>5.4000000000000003E-3</v>
          </cell>
          <cell r="O447" t="str">
            <v>INEXISTENTE</v>
          </cell>
          <cell r="P447">
            <v>-8.0000000000000004E-4</v>
          </cell>
          <cell r="Q447">
            <v>5.3039999999999997E-3</v>
          </cell>
          <cell r="R447">
            <v>3.0200000000000002E-4</v>
          </cell>
          <cell r="S447">
            <v>1.4999999999999998E-3</v>
          </cell>
          <cell r="T447">
            <v>8.0000000000000004E-4</v>
          </cell>
          <cell r="U447">
            <v>2.3999999999999998E-3</v>
          </cell>
          <cell r="V447">
            <v>8.6999999999999994E-3</v>
          </cell>
          <cell r="W447">
            <v>5.3039999999999997E-3</v>
          </cell>
          <cell r="X447">
            <v>3.3E-3</v>
          </cell>
          <cell r="Y447" t="str">
            <v>INEXISTENTE</v>
          </cell>
          <cell r="Z447" t="str">
            <v>INEXISTENTE</v>
          </cell>
          <cell r="AA447" t="str">
            <v>INEXISTENTE</v>
          </cell>
          <cell r="AB447" t="str">
            <v>INEXISTENTE</v>
          </cell>
        </row>
        <row r="448">
          <cell r="A448">
            <v>42795</v>
          </cell>
          <cell r="B448" t="str">
            <v>INEXISTENTE</v>
          </cell>
          <cell r="C448" t="str">
            <v>INEXISTENTE</v>
          </cell>
          <cell r="D448" t="str">
            <v>INEXISTENTE</v>
          </cell>
          <cell r="E448" t="str">
            <v>INEXISTENTE</v>
          </cell>
          <cell r="F448">
            <v>3.2000000000000002E-3</v>
          </cell>
          <cell r="G448">
            <v>-3.8E-3</v>
          </cell>
          <cell r="H448" t="str">
            <v>INEXISTENTE</v>
          </cell>
          <cell r="I448" t="str">
            <v>INEXISTENTE</v>
          </cell>
          <cell r="J448" t="str">
            <v>INEXISTENTE</v>
          </cell>
          <cell r="K448" t="str">
            <v>INEXISTENTE</v>
          </cell>
          <cell r="L448">
            <v>1E-4</v>
          </cell>
          <cell r="M448">
            <v>1.519E-3</v>
          </cell>
          <cell r="N448">
            <v>1.5E-3</v>
          </cell>
          <cell r="O448" t="str">
            <v>INEXISTENTE</v>
          </cell>
          <cell r="P448">
            <v>1.4E-3</v>
          </cell>
          <cell r="Q448">
            <v>6.5269999999999998E-3</v>
          </cell>
          <cell r="R448">
            <v>1.519E-3</v>
          </cell>
          <cell r="S448">
            <v>-2.9999999999999992E-4</v>
          </cell>
          <cell r="T448">
            <v>1E-4</v>
          </cell>
          <cell r="U448">
            <v>3.2000000000000002E-3</v>
          </cell>
          <cell r="V448">
            <v>1.0500000000000001E-2</v>
          </cell>
          <cell r="W448">
            <v>6.5269999999999998E-3</v>
          </cell>
          <cell r="X448">
            <v>2.5000000000000001E-3</v>
          </cell>
          <cell r="Y448" t="str">
            <v>INEXISTENTE</v>
          </cell>
          <cell r="Z448" t="str">
            <v>INEXISTENTE</v>
          </cell>
          <cell r="AA448" t="str">
            <v>INEXISTENTE</v>
          </cell>
          <cell r="AB448" t="str">
            <v>INEXISTENTE</v>
          </cell>
        </row>
        <row r="449">
          <cell r="A449">
            <v>42826</v>
          </cell>
          <cell r="B449" t="str">
            <v>INEXISTENTE</v>
          </cell>
          <cell r="C449" t="str">
            <v>INEXISTENTE</v>
          </cell>
          <cell r="D449" t="str">
            <v>INEXISTENTE</v>
          </cell>
          <cell r="E449" t="str">
            <v>INEXISTENTE</v>
          </cell>
          <cell r="F449">
            <v>8.0000000000000004E-4</v>
          </cell>
          <cell r="G449">
            <v>-1.24E-2</v>
          </cell>
          <cell r="H449" t="str">
            <v>INEXISTENTE</v>
          </cell>
          <cell r="I449" t="str">
            <v>INEXISTENTE</v>
          </cell>
          <cell r="J449" t="str">
            <v>INEXISTENTE</v>
          </cell>
          <cell r="K449" t="str">
            <v>INEXISTENTE</v>
          </cell>
          <cell r="L449">
            <v>-1.0999999999999999E-2</v>
          </cell>
          <cell r="M449">
            <v>0</v>
          </cell>
          <cell r="N449">
            <v>2.0999999999999999E-3</v>
          </cell>
          <cell r="O449" t="str">
            <v>INEXISTENTE</v>
          </cell>
          <cell r="P449">
            <v>6.1000000000000004E-3</v>
          </cell>
          <cell r="Q449">
            <v>5.0000000000000001E-3</v>
          </cell>
          <cell r="R449">
            <v>0</v>
          </cell>
          <cell r="S449">
            <v>-5.7999999999999996E-3</v>
          </cell>
          <cell r="T449">
            <v>-1.0999999999999999E-2</v>
          </cell>
          <cell r="U449">
            <v>8.0000000000000004E-4</v>
          </cell>
          <cell r="V449">
            <v>7.9000000000000008E-3</v>
          </cell>
          <cell r="W449">
            <v>5.0000000000000001E-3</v>
          </cell>
          <cell r="X449">
            <v>1.4E-3</v>
          </cell>
          <cell r="Y449" t="str">
            <v>INEXISTENTE</v>
          </cell>
          <cell r="Z449" t="str">
            <v>INEXISTENTE</v>
          </cell>
          <cell r="AA449" t="str">
            <v>INEXISTENTE</v>
          </cell>
          <cell r="AB449" t="str">
            <v>INEXISTENTE</v>
          </cell>
        </row>
        <row r="450">
          <cell r="A450">
            <v>42856</v>
          </cell>
          <cell r="B450" t="str">
            <v>INEXISTENTE</v>
          </cell>
          <cell r="C450" t="str">
            <v>INEXISTENTE</v>
          </cell>
          <cell r="D450" t="str">
            <v>INEXISTENTE</v>
          </cell>
          <cell r="E450" t="str">
            <v>INEXISTENTE</v>
          </cell>
          <cell r="F450">
            <v>3.5999999999999999E-3</v>
          </cell>
          <cell r="G450">
            <v>-5.1000000000000004E-3</v>
          </cell>
          <cell r="H450" t="str">
            <v>INEXISTENTE</v>
          </cell>
          <cell r="I450" t="str">
            <v>INEXISTENTE</v>
          </cell>
          <cell r="J450" t="str">
            <v>INEXISTENTE</v>
          </cell>
          <cell r="K450" t="str">
            <v>INEXISTENTE</v>
          </cell>
          <cell r="L450">
            <v>-9.2999999999999992E-3</v>
          </cell>
          <cell r="M450">
            <v>7.6400000000000003E-4</v>
          </cell>
          <cell r="N450">
            <v>2.3999999999999998E-3</v>
          </cell>
          <cell r="O450" t="str">
            <v>INEXISTENTE</v>
          </cell>
          <cell r="P450">
            <v>-5.0000000000000001E-4</v>
          </cell>
          <cell r="Q450">
            <v>5.7679999999999997E-3</v>
          </cell>
          <cell r="R450">
            <v>7.6400000000000003E-4</v>
          </cell>
          <cell r="S450">
            <v>-7.5000000000000023E-4</v>
          </cell>
          <cell r="T450">
            <v>-9.2999999999999992E-3</v>
          </cell>
          <cell r="U450">
            <v>3.5999999999999999E-3</v>
          </cell>
          <cell r="V450">
            <v>9.2999999999999992E-3</v>
          </cell>
          <cell r="W450">
            <v>5.7679999999999997E-3</v>
          </cell>
          <cell r="X450">
            <v>3.0999999999999999E-3</v>
          </cell>
          <cell r="Y450" t="str">
            <v>INEXISTENTE</v>
          </cell>
          <cell r="Z450" t="str">
            <v>INEXISTENTE</v>
          </cell>
          <cell r="AA450" t="str">
            <v>INEXISTENTE</v>
          </cell>
          <cell r="AB450" t="str">
            <v>INEXISTENTE</v>
          </cell>
        </row>
        <row r="451">
          <cell r="A451">
            <v>42887</v>
          </cell>
          <cell r="B451" t="str">
            <v>INEXISTENTE</v>
          </cell>
          <cell r="C451" t="str">
            <v>INEXISTENTE</v>
          </cell>
          <cell r="D451" t="str">
            <v>INEXISTENTE</v>
          </cell>
          <cell r="E451" t="str">
            <v>INEXISTENTE</v>
          </cell>
          <cell r="F451">
            <v>-3.0000000000000001E-3</v>
          </cell>
          <cell r="G451">
            <v>-9.5999999999999992E-3</v>
          </cell>
          <cell r="H451" t="str">
            <v>INEXISTENTE</v>
          </cell>
          <cell r="I451" t="str">
            <v>INEXISTENTE</v>
          </cell>
          <cell r="J451" t="str">
            <v>INEXISTENTE</v>
          </cell>
          <cell r="K451" t="str">
            <v>INEXISTENTE</v>
          </cell>
          <cell r="L451">
            <v>-6.7000000000000002E-3</v>
          </cell>
          <cell r="M451">
            <v>5.3600000000000002E-4</v>
          </cell>
          <cell r="N451">
            <v>1.6000000000000001E-3</v>
          </cell>
          <cell r="O451" t="str">
            <v>INEXISTENTE</v>
          </cell>
          <cell r="P451">
            <v>5.0000000000000001E-4</v>
          </cell>
          <cell r="Q451">
            <v>5.5389999999999997E-3</v>
          </cell>
          <cell r="R451">
            <v>5.3600000000000002E-4</v>
          </cell>
          <cell r="S451">
            <v>-6.3E-3</v>
          </cell>
          <cell r="T451">
            <v>-6.7000000000000002E-3</v>
          </cell>
          <cell r="U451">
            <v>-3.0000000000000001E-3</v>
          </cell>
          <cell r="V451">
            <v>8.0999999999999996E-3</v>
          </cell>
          <cell r="W451">
            <v>5.5389999999999997E-3</v>
          </cell>
          <cell r="X451">
            <v>-2.3E-3</v>
          </cell>
          <cell r="Y451" t="str">
            <v>INEXISTENTE</v>
          </cell>
          <cell r="Z451" t="str">
            <v>INEXISTENTE</v>
          </cell>
          <cell r="AA451" t="str">
            <v>INEXISTENTE</v>
          </cell>
          <cell r="AB451" t="str">
            <v>INEXISTENTE</v>
          </cell>
        </row>
        <row r="452">
          <cell r="A452">
            <v>42917</v>
          </cell>
          <cell r="B452" t="str">
            <v>INEXISTENTE</v>
          </cell>
          <cell r="C452" t="str">
            <v>INEXISTENTE</v>
          </cell>
          <cell r="D452" t="str">
            <v>INEXISTENTE</v>
          </cell>
          <cell r="E452" t="str">
            <v>INEXISTENTE</v>
          </cell>
          <cell r="F452">
            <v>1.6999999999999999E-3</v>
          </cell>
          <cell r="G452">
            <v>-3.0000000000000001E-3</v>
          </cell>
          <cell r="H452" t="str">
            <v>INEXISTENTE</v>
          </cell>
          <cell r="I452" t="str">
            <v>INEXISTENTE</v>
          </cell>
          <cell r="J452" t="str">
            <v>INEXISTENTE</v>
          </cell>
          <cell r="K452" t="str">
            <v>INEXISTENTE</v>
          </cell>
          <cell r="L452">
            <v>-7.1999999999999998E-3</v>
          </cell>
          <cell r="M452">
            <v>6.2299999999999996E-4</v>
          </cell>
          <cell r="N452">
            <v>-1.8E-3</v>
          </cell>
          <cell r="O452" t="str">
            <v>INEXISTENTE</v>
          </cell>
          <cell r="P452">
            <v>-1E-4</v>
          </cell>
          <cell r="Q452">
            <v>5.6259999999999999E-3</v>
          </cell>
          <cell r="R452">
            <v>6.2299999999999996E-4</v>
          </cell>
          <cell r="S452">
            <v>-6.5000000000000008E-4</v>
          </cell>
          <cell r="T452">
            <v>-7.1999999999999998E-3</v>
          </cell>
          <cell r="U452">
            <v>1.6999999999999999E-3</v>
          </cell>
          <cell r="V452">
            <v>8.0000000000000002E-3</v>
          </cell>
          <cell r="W452">
            <v>5.6259999999999999E-3</v>
          </cell>
          <cell r="X452">
            <v>2.3999999999999998E-3</v>
          </cell>
          <cell r="Y452" t="str">
            <v>INEXISTENTE</v>
          </cell>
          <cell r="Z452" t="str">
            <v>INEXISTENTE</v>
          </cell>
          <cell r="AA452" t="str">
            <v>INEXISTENTE</v>
          </cell>
          <cell r="AB452" t="str">
            <v>INEXISTENTE</v>
          </cell>
        </row>
        <row r="453">
          <cell r="A453">
            <v>42948</v>
          </cell>
          <cell r="B453" t="str">
            <v>INEXISTENTE</v>
          </cell>
          <cell r="C453" t="str">
            <v>INEXISTENTE</v>
          </cell>
          <cell r="D453" t="str">
            <v>INEXISTENTE</v>
          </cell>
          <cell r="E453" t="str">
            <v>INEXISTENTE</v>
          </cell>
          <cell r="F453">
            <v>-2.9999999999999997E-4</v>
          </cell>
          <cell r="G453">
            <v>2.3999999999999998E-3</v>
          </cell>
          <cell r="H453" t="str">
            <v>INEXISTENTE</v>
          </cell>
          <cell r="I453" t="str">
            <v>INEXISTENTE</v>
          </cell>
          <cell r="J453" t="str">
            <v>INEXISTENTE</v>
          </cell>
          <cell r="K453" t="str">
            <v>INEXISTENTE</v>
          </cell>
          <cell r="L453">
            <v>1E-3</v>
          </cell>
          <cell r="M453">
            <v>5.0900000000000001E-4</v>
          </cell>
          <cell r="N453">
            <v>3.5000000000000001E-3</v>
          </cell>
          <cell r="O453" t="str">
            <v>INEXISTENTE</v>
          </cell>
          <cell r="P453">
            <v>1E-3</v>
          </cell>
          <cell r="Q453">
            <v>5.5120000000000004E-3</v>
          </cell>
          <cell r="R453">
            <v>5.0900000000000001E-4</v>
          </cell>
          <cell r="S453">
            <v>1.0499999999999999E-3</v>
          </cell>
          <cell r="T453">
            <v>1E-3</v>
          </cell>
          <cell r="U453">
            <v>-2.9999999999999997E-4</v>
          </cell>
          <cell r="V453">
            <v>8.0000000000000002E-3</v>
          </cell>
          <cell r="W453">
            <v>5.5120000000000004E-3</v>
          </cell>
          <cell r="X453">
            <v>1.9E-3</v>
          </cell>
          <cell r="Y453" t="str">
            <v>INEXISTENTE</v>
          </cell>
          <cell r="Z453" t="str">
            <v>INEXISTENTE</v>
          </cell>
          <cell r="AA453" t="str">
            <v>INEXISTENTE</v>
          </cell>
          <cell r="AB453" t="str">
            <v>INEXISTENTE</v>
          </cell>
        </row>
        <row r="454">
          <cell r="A454">
            <v>42979</v>
          </cell>
          <cell r="B454" t="str">
            <v>INEXISTENTE</v>
          </cell>
          <cell r="C454" t="str">
            <v>INEXISTENTE</v>
          </cell>
          <cell r="D454" t="str">
            <v>INEXISTENTE</v>
          </cell>
          <cell r="E454" t="str">
            <v>INEXISTENTE</v>
          </cell>
          <cell r="F454">
            <v>-2.0000000000000001E-4</v>
          </cell>
          <cell r="G454">
            <v>6.1999999999999998E-3</v>
          </cell>
          <cell r="H454" t="str">
            <v>INEXISTENTE</v>
          </cell>
          <cell r="I454" t="str">
            <v>INEXISTENTE</v>
          </cell>
          <cell r="J454" t="str">
            <v>INEXISTENTE</v>
          </cell>
          <cell r="K454" t="str">
            <v>INEXISTENTE</v>
          </cell>
          <cell r="L454">
            <v>4.7000000000000002E-3</v>
          </cell>
          <cell r="M454">
            <v>0</v>
          </cell>
          <cell r="N454">
            <v>1.1000000000000001E-3</v>
          </cell>
          <cell r="O454" t="str">
            <v>INEXISTENTE</v>
          </cell>
          <cell r="P454">
            <v>2.0000000000000001E-4</v>
          </cell>
          <cell r="Q454">
            <v>5.0000000000000001E-3</v>
          </cell>
          <cell r="R454">
            <v>0</v>
          </cell>
          <cell r="S454">
            <v>3.0000000000000001E-3</v>
          </cell>
          <cell r="T454">
            <v>4.7000000000000002E-3</v>
          </cell>
          <cell r="U454">
            <v>-2.0000000000000001E-4</v>
          </cell>
          <cell r="V454">
            <v>6.4000000000000003E-3</v>
          </cell>
          <cell r="W454">
            <v>5.0000000000000001E-3</v>
          </cell>
          <cell r="X454">
            <v>1.6000000000000001E-3</v>
          </cell>
          <cell r="Y454" t="str">
            <v>INEXISTENTE</v>
          </cell>
          <cell r="Z454" t="str">
            <v>INEXISTENTE</v>
          </cell>
          <cell r="AA454" t="str">
            <v>INEXISTENTE</v>
          </cell>
          <cell r="AB454" t="str">
            <v>INEXISTENTE</v>
          </cell>
        </row>
        <row r="455">
          <cell r="A455">
            <v>43009</v>
          </cell>
          <cell r="B455" t="str">
            <v>INEXISTENTE</v>
          </cell>
          <cell r="C455" t="str">
            <v>INEXISTENTE</v>
          </cell>
          <cell r="D455" t="str">
            <v>INEXISTENTE</v>
          </cell>
          <cell r="E455" t="str">
            <v>INEXISTENTE</v>
          </cell>
          <cell r="F455">
            <v>3.7000000000000002E-3</v>
          </cell>
          <cell r="G455">
            <v>1E-3</v>
          </cell>
          <cell r="H455" t="str">
            <v>INEXISTENTE</v>
          </cell>
          <cell r="I455" t="str">
            <v>INEXISTENTE</v>
          </cell>
          <cell r="J455" t="str">
            <v>INEXISTENTE</v>
          </cell>
          <cell r="K455" t="str">
            <v>INEXISTENTE</v>
          </cell>
          <cell r="L455">
            <v>2E-3</v>
          </cell>
          <cell r="M455">
            <v>0</v>
          </cell>
          <cell r="N455">
            <v>3.3999999999999998E-3</v>
          </cell>
          <cell r="O455" t="str">
            <v>INEXISTENTE</v>
          </cell>
          <cell r="P455">
            <v>3.2000000000000002E-3</v>
          </cell>
          <cell r="Q455">
            <v>5.0000000000000001E-3</v>
          </cell>
          <cell r="R455">
            <v>0</v>
          </cell>
          <cell r="S455">
            <v>2.3500000000000001E-3</v>
          </cell>
          <cell r="T455">
            <v>2E-3</v>
          </cell>
          <cell r="U455">
            <v>3.7000000000000002E-3</v>
          </cell>
          <cell r="V455">
            <v>6.4000000000000003E-3</v>
          </cell>
          <cell r="W455">
            <v>4.6899999999999997E-3</v>
          </cell>
          <cell r="X455">
            <v>4.1999999999999997E-3</v>
          </cell>
          <cell r="Y455" t="str">
            <v>INEXISTENTE</v>
          </cell>
          <cell r="Z455" t="str">
            <v>INEXISTENTE</v>
          </cell>
          <cell r="AA455" t="str">
            <v>INEXISTENTE</v>
          </cell>
          <cell r="AB455" t="str">
            <v>INEXISTENTE</v>
          </cell>
        </row>
        <row r="456">
          <cell r="A456">
            <v>43040</v>
          </cell>
          <cell r="B456" t="str">
            <v>INEXISTENTE</v>
          </cell>
          <cell r="C456" t="str">
            <v>INEXISTENTE</v>
          </cell>
          <cell r="D456" t="str">
            <v>INEXISTENTE</v>
          </cell>
          <cell r="E456" t="str">
            <v>INEXISTENTE</v>
          </cell>
          <cell r="F456">
            <v>1.8E-3</v>
          </cell>
          <cell r="G456">
            <v>8.0000000000000002E-3</v>
          </cell>
          <cell r="H456" t="str">
            <v>INEXISTENTE</v>
          </cell>
          <cell r="I456" t="str">
            <v>INEXISTENTE</v>
          </cell>
          <cell r="J456" t="str">
            <v>INEXISTENTE</v>
          </cell>
          <cell r="K456" t="str">
            <v>INEXISTENTE</v>
          </cell>
          <cell r="L456">
            <v>5.1999999999999998E-3</v>
          </cell>
          <cell r="M456">
            <v>0</v>
          </cell>
          <cell r="N456">
            <v>3.2000000000000002E-3</v>
          </cell>
          <cell r="O456" t="str">
            <v>INEXISTENTE</v>
          </cell>
          <cell r="P456">
            <v>2.8999999999999998E-3</v>
          </cell>
          <cell r="Q456">
            <v>5.0000000000000001E-3</v>
          </cell>
          <cell r="R456">
            <v>0</v>
          </cell>
          <cell r="S456">
            <v>4.8999999999999998E-3</v>
          </cell>
          <cell r="T456">
            <v>5.1999999999999998E-3</v>
          </cell>
          <cell r="U456">
            <v>1.8E-3</v>
          </cell>
          <cell r="V456">
            <v>5.7000000000000002E-3</v>
          </cell>
          <cell r="W456">
            <v>4.2729999999999999E-3</v>
          </cell>
          <cell r="X456">
            <v>2.8E-3</v>
          </cell>
          <cell r="Y456" t="str">
            <v>INEXISTENTE</v>
          </cell>
          <cell r="Z456" t="str">
            <v>INEXISTENTE</v>
          </cell>
          <cell r="AA456" t="str">
            <v>INEXISTENTE</v>
          </cell>
          <cell r="AB456" t="str">
            <v>INEXISTENTE</v>
          </cell>
        </row>
        <row r="457">
          <cell r="A457">
            <v>43070</v>
          </cell>
          <cell r="B457" t="str">
            <v>INEXISTENTE</v>
          </cell>
          <cell r="C457" t="str">
            <v>INEXISTENTE</v>
          </cell>
          <cell r="D457" t="str">
            <v>INEXISTENTE</v>
          </cell>
          <cell r="E457" t="str">
            <v>INEXISTENTE</v>
          </cell>
          <cell r="F457">
            <v>2.5999999999999999E-3</v>
          </cell>
          <cell r="G457">
            <v>7.4000000000000003E-3</v>
          </cell>
          <cell r="H457" t="str">
            <v>INEXISTENTE</v>
          </cell>
          <cell r="I457" t="str">
            <v>INEXISTENTE</v>
          </cell>
          <cell r="J457" t="str">
            <v>INEXISTENTE</v>
          </cell>
          <cell r="K457" t="str">
            <v>INEXISTENTE</v>
          </cell>
          <cell r="L457">
            <v>8.8999999999999999E-3</v>
          </cell>
          <cell r="M457">
            <v>0</v>
          </cell>
          <cell r="N457">
            <v>3.5000000000000001E-3</v>
          </cell>
          <cell r="O457" t="str">
            <v>INEXISTENTE</v>
          </cell>
          <cell r="P457">
            <v>5.4999999999999997E-3</v>
          </cell>
          <cell r="Q457">
            <v>5.0000000000000001E-3</v>
          </cell>
          <cell r="R457">
            <v>0</v>
          </cell>
          <cell r="S457">
            <v>5.0000000000000001E-3</v>
          </cell>
          <cell r="T457">
            <v>8.8999999999999999E-3</v>
          </cell>
          <cell r="U457">
            <v>2.5999999999999999E-3</v>
          </cell>
          <cell r="V457">
            <v>5.4000000000000003E-3</v>
          </cell>
          <cell r="W457">
            <v>4.2729999999999999E-3</v>
          </cell>
          <cell r="X457">
            <v>4.4000000000000003E-3</v>
          </cell>
          <cell r="Y457" t="str">
            <v>INEXISTENTE</v>
          </cell>
          <cell r="Z457" t="str">
            <v>INEXISTENTE</v>
          </cell>
          <cell r="AA457" t="str">
            <v>INEXISTENTE</v>
          </cell>
          <cell r="AB457" t="str">
            <v>INEXISTENTE</v>
          </cell>
        </row>
        <row r="458">
          <cell r="A458">
            <v>43101</v>
          </cell>
          <cell r="B458" t="str">
            <v>INEXISTENTE</v>
          </cell>
          <cell r="C458" t="str">
            <v>INEXISTENTE</v>
          </cell>
          <cell r="D458" t="str">
            <v>INEXISTENTE</v>
          </cell>
          <cell r="E458" t="str">
            <v>INEXISTENTE</v>
          </cell>
          <cell r="F458">
            <v>2.3E-3</v>
          </cell>
          <cell r="G458">
            <v>5.7999999999999996E-3</v>
          </cell>
          <cell r="H458" t="str">
            <v>INEXISTENTE</v>
          </cell>
          <cell r="I458" t="str">
            <v>INEXISTENTE</v>
          </cell>
          <cell r="J458" t="str">
            <v>INEXISTENTE</v>
          </cell>
          <cell r="K458" t="str">
            <v>INEXISTENTE</v>
          </cell>
          <cell r="L458">
            <v>7.6E-3</v>
          </cell>
          <cell r="M458">
            <v>0</v>
          </cell>
          <cell r="N458">
            <v>3.8999999999999998E-3</v>
          </cell>
          <cell r="O458" t="str">
            <v>INEXISTENTE</v>
          </cell>
          <cell r="P458">
            <v>4.5999999999999999E-3</v>
          </cell>
          <cell r="Q458">
            <v>5.0000000000000001E-3</v>
          </cell>
          <cell r="R458">
            <v>0</v>
          </cell>
          <cell r="S458">
            <v>4.0499999999999998E-3</v>
          </cell>
          <cell r="T458">
            <v>7.6E-3</v>
          </cell>
          <cell r="U458">
            <v>2.3E-3</v>
          </cell>
          <cell r="V458">
            <v>5.7999999999999996E-3</v>
          </cell>
          <cell r="W458">
            <v>3.9940000000000002E-3</v>
          </cell>
          <cell r="X458">
            <v>2.8999999999999998E-3</v>
          </cell>
          <cell r="Y458" t="str">
            <v>INEXISTENTE</v>
          </cell>
          <cell r="Z458" t="str">
            <v>INEXISTENTE</v>
          </cell>
          <cell r="AA458" t="str">
            <v>INEXISTENTE</v>
          </cell>
          <cell r="AB458" t="str">
            <v>INEXISTENTE</v>
          </cell>
        </row>
        <row r="459">
          <cell r="A459">
            <v>43132</v>
          </cell>
          <cell r="B459" t="str">
            <v>INEXISTENTE</v>
          </cell>
          <cell r="C459" t="str">
            <v>INEXISTENTE</v>
          </cell>
          <cell r="D459" t="str">
            <v>INEXISTENTE</v>
          </cell>
          <cell r="E459" t="str">
            <v>INEXISTENTE</v>
          </cell>
          <cell r="F459">
            <v>1.8E-3</v>
          </cell>
          <cell r="G459">
            <v>1.5E-3</v>
          </cell>
          <cell r="H459" t="str">
            <v>INEXISTENTE</v>
          </cell>
          <cell r="I459" t="str">
            <v>INEXISTENTE</v>
          </cell>
          <cell r="J459" t="str">
            <v>INEXISTENTE</v>
          </cell>
          <cell r="K459" t="str">
            <v>INEXISTENTE</v>
          </cell>
          <cell r="L459">
            <v>6.9999999999999999E-4</v>
          </cell>
          <cell r="M459">
            <v>0</v>
          </cell>
          <cell r="N459">
            <v>3.8E-3</v>
          </cell>
          <cell r="O459" t="str">
            <v>INEXISTENTE</v>
          </cell>
          <cell r="P459">
            <v>-4.1999999999999997E-3</v>
          </cell>
          <cell r="Q459">
            <v>5.0000000000000001E-3</v>
          </cell>
          <cell r="R459">
            <v>0</v>
          </cell>
          <cell r="S459">
            <v>1.65E-3</v>
          </cell>
          <cell r="T459">
            <v>6.9999999999999999E-4</v>
          </cell>
          <cell r="U459">
            <v>1.8E-3</v>
          </cell>
          <cell r="V459">
            <v>4.7000000000000002E-3</v>
          </cell>
          <cell r="W459">
            <v>3.9940000000000002E-3</v>
          </cell>
          <cell r="X459">
            <v>3.2000000000000002E-3</v>
          </cell>
          <cell r="Y459" t="str">
            <v>INEXISTENTE</v>
          </cell>
          <cell r="Z459" t="str">
            <v>INEXISTENTE</v>
          </cell>
          <cell r="AA459" t="str">
            <v>INEXISTENTE</v>
          </cell>
          <cell r="AB459" t="str">
            <v>INEXISTENTE</v>
          </cell>
        </row>
        <row r="460">
          <cell r="A460">
            <v>43160</v>
          </cell>
          <cell r="B460" t="str">
            <v>INEXISTENTE</v>
          </cell>
          <cell r="C460" t="str">
            <v>INEXISTENTE</v>
          </cell>
          <cell r="D460" t="str">
            <v>INEXISTENTE</v>
          </cell>
          <cell r="E460" t="str">
            <v>INEXISTENTE</v>
          </cell>
          <cell r="F460">
            <v>6.9999999999999999E-4</v>
          </cell>
          <cell r="G460">
            <v>5.5999999999999999E-3</v>
          </cell>
          <cell r="H460" t="str">
            <v>INEXISTENTE</v>
          </cell>
          <cell r="I460" t="str">
            <v>INEXISTENTE</v>
          </cell>
          <cell r="J460" t="str">
            <v>INEXISTENTE</v>
          </cell>
          <cell r="K460" t="str">
            <v>INEXISTENTE</v>
          </cell>
          <cell r="L460">
            <v>6.4000000000000003E-3</v>
          </cell>
          <cell r="M460">
            <v>0</v>
          </cell>
          <cell r="N460">
            <v>1E-3</v>
          </cell>
          <cell r="O460" t="str">
            <v>INEXISTENTE</v>
          </cell>
          <cell r="P460">
            <v>0</v>
          </cell>
          <cell r="Q460">
            <v>5.0000000000000001E-3</v>
          </cell>
          <cell r="R460">
            <v>0</v>
          </cell>
          <cell r="S460">
            <v>3.15E-3</v>
          </cell>
          <cell r="T460">
            <v>6.4000000000000003E-3</v>
          </cell>
          <cell r="U460">
            <v>6.9999999999999999E-4</v>
          </cell>
          <cell r="V460">
            <v>5.3E-3</v>
          </cell>
          <cell r="W460">
            <v>3.8549999999999999E-3</v>
          </cell>
          <cell r="X460">
            <v>8.9999999999999998E-4</v>
          </cell>
          <cell r="Y460" t="str">
            <v>INEXISTENTE</v>
          </cell>
          <cell r="Z460" t="str">
            <v>INEXISTENTE</v>
          </cell>
          <cell r="AA460" t="str">
            <v>INEXISTENTE</v>
          </cell>
          <cell r="AB460" t="str">
            <v>INEXISTENTE</v>
          </cell>
        </row>
        <row r="461">
          <cell r="A461">
            <v>43191</v>
          </cell>
          <cell r="B461" t="str">
            <v>INEXISTENTE</v>
          </cell>
          <cell r="C461" t="str">
            <v>INEXISTENTE</v>
          </cell>
          <cell r="D461" t="str">
            <v>INEXISTENTE</v>
          </cell>
          <cell r="E461" t="str">
            <v>INEXISTENTE</v>
          </cell>
          <cell r="F461" t="str">
            <v>INEXISTENTE</v>
          </cell>
          <cell r="G461" t="str">
            <v>INEXISTENTE</v>
          </cell>
          <cell r="H461" t="str">
            <v>INEXISTENTE</v>
          </cell>
          <cell r="I461" t="str">
            <v>INEXISTENTE</v>
          </cell>
          <cell r="J461" t="str">
            <v>INEXISTENTE</v>
          </cell>
          <cell r="K461" t="str">
            <v>INEXISTENTE</v>
          </cell>
          <cell r="L461">
            <v>5.7000000000000002E-3</v>
          </cell>
          <cell r="M461">
            <v>0</v>
          </cell>
          <cell r="N461">
            <v>2.0999999999999999E-3</v>
          </cell>
          <cell r="O461" t="str">
            <v>INEXISTENTE</v>
          </cell>
          <cell r="P461" t="str">
            <v>INEXISTENTE</v>
          </cell>
          <cell r="Q461">
            <v>5.0000000000000001E-3</v>
          </cell>
          <cell r="R461">
            <v>0</v>
          </cell>
          <cell r="S461" t="str">
            <v>INEXISTENTE</v>
          </cell>
          <cell r="T461">
            <v>5.7000000000000002E-3</v>
          </cell>
          <cell r="U461" t="str">
            <v>INEXISTENTE</v>
          </cell>
          <cell r="V461">
            <v>5.1999999999999998E-3</v>
          </cell>
          <cell r="W461">
            <v>3.715E-3</v>
          </cell>
          <cell r="X461" t="str">
            <v>INEXISTENTE</v>
          </cell>
          <cell r="Y461" t="str">
            <v>INEXISTENTE</v>
          </cell>
          <cell r="Z461" t="str">
            <v>INEXISTENTE</v>
          </cell>
          <cell r="AA461" t="str">
            <v>INEXISTENTE</v>
          </cell>
          <cell r="AB461" t="str">
            <v>INEXISTENTE</v>
          </cell>
        </row>
        <row r="462">
          <cell r="A462">
            <v>43221</v>
          </cell>
          <cell r="B462" t="str">
            <v>INEXISTENTE</v>
          </cell>
          <cell r="C462" t="str">
            <v>INEXISTENTE</v>
          </cell>
          <cell r="D462" t="str">
            <v>INEXISTENTE</v>
          </cell>
          <cell r="E462" t="str">
            <v>INEXISTENTE</v>
          </cell>
          <cell r="F462" t="str">
            <v>INEXISTENTE</v>
          </cell>
          <cell r="G462" t="str">
            <v>INEXISTENTE</v>
          </cell>
          <cell r="H462" t="str">
            <v>INEXISTENTE</v>
          </cell>
          <cell r="I462" t="str">
            <v>INEXISTENTE</v>
          </cell>
          <cell r="J462" t="str">
            <v>INEXISTENTE</v>
          </cell>
          <cell r="K462" t="str">
            <v>INEXISTENTE</v>
          </cell>
          <cell r="L462" t="str">
            <v>INEXISTENTE</v>
          </cell>
          <cell r="M462" t="str">
            <v>INEXISTENTE</v>
          </cell>
          <cell r="N462" t="str">
            <v>INEXISTENTE</v>
          </cell>
          <cell r="O462" t="str">
            <v>INEXISTENTE</v>
          </cell>
          <cell r="P462" t="str">
            <v>INEXISTENTE</v>
          </cell>
          <cell r="Q462" t="str">
            <v>INEXISTENTE</v>
          </cell>
          <cell r="R462" t="str">
            <v>INEXISTENTE</v>
          </cell>
          <cell r="S462" t="str">
            <v>INEXISTENTE</v>
          </cell>
          <cell r="T462" t="str">
            <v>INEXISTENTE</v>
          </cell>
          <cell r="U462" t="str">
            <v>INEXISTENTE</v>
          </cell>
          <cell r="V462" t="str">
            <v>INEXISTENTE</v>
          </cell>
          <cell r="W462" t="str">
            <v>INEXISTENTE</v>
          </cell>
          <cell r="X462" t="str">
            <v>INEXISTENTE</v>
          </cell>
          <cell r="Y462" t="str">
            <v>INEXISTENTE</v>
          </cell>
          <cell r="Z462" t="str">
            <v>INEXISTENTE</v>
          </cell>
          <cell r="AA462" t="str">
            <v>INEXISTENTE</v>
          </cell>
          <cell r="AB462" t="str">
            <v>INEXISTENTE</v>
          </cell>
        </row>
        <row r="463">
          <cell r="A463">
            <v>43252</v>
          </cell>
          <cell r="B463" t="str">
            <v>INEXISTENTE</v>
          </cell>
          <cell r="C463" t="str">
            <v>INEXISTENTE</v>
          </cell>
          <cell r="D463" t="str">
            <v>INEXISTENTE</v>
          </cell>
          <cell r="E463" t="str">
            <v>INEXISTENTE</v>
          </cell>
          <cell r="F463" t="str">
            <v>INEXISTENTE</v>
          </cell>
          <cell r="G463" t="str">
            <v>INEXISTENTE</v>
          </cell>
          <cell r="H463" t="str">
            <v>INEXISTENTE</v>
          </cell>
          <cell r="I463" t="str">
            <v>INEXISTENTE</v>
          </cell>
          <cell r="J463" t="str">
            <v>INEXISTENTE</v>
          </cell>
          <cell r="K463" t="str">
            <v>INEXISTENTE</v>
          </cell>
          <cell r="L463" t="str">
            <v>INEXISTENTE</v>
          </cell>
          <cell r="M463" t="str">
            <v>INEXISTENTE</v>
          </cell>
          <cell r="N463" t="str">
            <v>INEXISTENTE</v>
          </cell>
          <cell r="O463" t="str">
            <v>INEXISTENTE</v>
          </cell>
          <cell r="P463" t="str">
            <v>INEXISTENTE</v>
          </cell>
          <cell r="Q463" t="str">
            <v>INEXISTENTE</v>
          </cell>
          <cell r="R463" t="str">
            <v>INEXISTENTE</v>
          </cell>
          <cell r="S463" t="str">
            <v>INEXISTENTE</v>
          </cell>
          <cell r="T463" t="str">
            <v>INEXISTENTE</v>
          </cell>
          <cell r="U463" t="str">
            <v>INEXISTENTE</v>
          </cell>
          <cell r="V463" t="str">
            <v>INEXISTENTE</v>
          </cell>
          <cell r="W463" t="str">
            <v>INEXISTENTE</v>
          </cell>
          <cell r="X463" t="str">
            <v>INEXISTENTE</v>
          </cell>
          <cell r="Y463" t="str">
            <v>INEXISTENTE</v>
          </cell>
          <cell r="Z463" t="str">
            <v>INEXISTENTE</v>
          </cell>
          <cell r="AA463" t="str">
            <v>INEXISTENTE</v>
          </cell>
          <cell r="AB463" t="str">
            <v>INEXISTENTE</v>
          </cell>
        </row>
        <row r="464">
          <cell r="A464">
            <v>43282</v>
          </cell>
          <cell r="B464" t="str">
            <v>INEXISTENTE</v>
          </cell>
          <cell r="C464" t="str">
            <v>INEXISTENTE</v>
          </cell>
          <cell r="D464" t="str">
            <v>INEXISTENTE</v>
          </cell>
          <cell r="E464" t="str">
            <v>INEXISTENTE</v>
          </cell>
          <cell r="F464" t="str">
            <v>INEXISTENTE</v>
          </cell>
          <cell r="G464" t="str">
            <v>INEXISTENTE</v>
          </cell>
          <cell r="H464" t="str">
            <v>INEXISTENTE</v>
          </cell>
          <cell r="I464" t="str">
            <v>INEXISTENTE</v>
          </cell>
          <cell r="J464" t="str">
            <v>INEXISTENTE</v>
          </cell>
          <cell r="K464" t="str">
            <v>INEXISTENTE</v>
          </cell>
          <cell r="L464" t="str">
            <v>INEXISTENTE</v>
          </cell>
          <cell r="M464" t="str">
            <v>INEXISTENTE</v>
          </cell>
          <cell r="N464" t="str">
            <v>INEXISTENTE</v>
          </cell>
          <cell r="O464" t="str">
            <v>INEXISTENTE</v>
          </cell>
          <cell r="P464" t="str">
            <v>INEXISTENTE</v>
          </cell>
          <cell r="Q464" t="str">
            <v>INEXISTENTE</v>
          </cell>
          <cell r="R464" t="str">
            <v>INEXISTENTE</v>
          </cell>
          <cell r="S464" t="str">
            <v>INEXISTENTE</v>
          </cell>
          <cell r="T464" t="str">
            <v>INEXISTENTE</v>
          </cell>
          <cell r="U464" t="str">
            <v>INEXISTENTE</v>
          </cell>
          <cell r="V464" t="str">
            <v>INEXISTENTE</v>
          </cell>
          <cell r="W464" t="str">
            <v>INEXISTENTE</v>
          </cell>
          <cell r="X464" t="str">
            <v>INEXISTENTE</v>
          </cell>
          <cell r="Y464" t="str">
            <v>INEXISTENTE</v>
          </cell>
          <cell r="Z464" t="str">
            <v>INEXISTENTE</v>
          </cell>
          <cell r="AA464" t="str">
            <v>INEXISTENTE</v>
          </cell>
          <cell r="AB464" t="str">
            <v>INEXISTENTE</v>
          </cell>
        </row>
        <row r="465">
          <cell r="A465">
            <v>43313</v>
          </cell>
          <cell r="B465" t="str">
            <v>INEXISTENTE</v>
          </cell>
          <cell r="C465" t="str">
            <v>INEXISTENTE</v>
          </cell>
          <cell r="D465" t="str">
            <v>INEXISTENTE</v>
          </cell>
          <cell r="E465" t="str">
            <v>INEXISTENTE</v>
          </cell>
          <cell r="F465" t="str">
            <v>INEXISTENTE</v>
          </cell>
          <cell r="G465" t="str">
            <v>INEXISTENTE</v>
          </cell>
          <cell r="H465" t="str">
            <v>INEXISTENTE</v>
          </cell>
          <cell r="I465" t="str">
            <v>INEXISTENTE</v>
          </cell>
          <cell r="J465" t="str">
            <v>INEXISTENTE</v>
          </cell>
          <cell r="K465" t="str">
            <v>INEXISTENTE</v>
          </cell>
          <cell r="L465" t="str">
            <v>INEXISTENTE</v>
          </cell>
          <cell r="M465" t="str">
            <v>INEXISTENTE</v>
          </cell>
          <cell r="N465" t="str">
            <v>INEXISTENTE</v>
          </cell>
          <cell r="O465" t="str">
            <v>INEXISTENTE</v>
          </cell>
          <cell r="P465" t="str">
            <v>INEXISTENTE</v>
          </cell>
          <cell r="Q465" t="str">
            <v>INEXISTENTE</v>
          </cell>
          <cell r="R465" t="str">
            <v>INEXISTENTE</v>
          </cell>
          <cell r="S465" t="str">
            <v>INEXISTENTE</v>
          </cell>
          <cell r="T465" t="str">
            <v>INEXISTENTE</v>
          </cell>
          <cell r="U465" t="str">
            <v>INEXISTENTE</v>
          </cell>
          <cell r="V465" t="str">
            <v>INEXISTENTE</v>
          </cell>
          <cell r="W465" t="str">
            <v>INEXISTENTE</v>
          </cell>
          <cell r="X465" t="str">
            <v>INEXISTENTE</v>
          </cell>
          <cell r="Y465" t="str">
            <v>INEXISTENTE</v>
          </cell>
          <cell r="Z465" t="str">
            <v>INEXISTENTE</v>
          </cell>
          <cell r="AA465" t="str">
            <v>INEXISTENTE</v>
          </cell>
          <cell r="AB465" t="str">
            <v>INEXISTENTE</v>
          </cell>
        </row>
        <row r="466">
          <cell r="A466">
            <v>43344</v>
          </cell>
          <cell r="B466" t="str">
            <v>INEXISTENTE</v>
          </cell>
          <cell r="C466" t="str">
            <v>INEXISTENTE</v>
          </cell>
          <cell r="D466" t="str">
            <v>INEXISTENTE</v>
          </cell>
          <cell r="E466" t="str">
            <v>INEXISTENTE</v>
          </cell>
          <cell r="F466" t="str">
            <v>INEXISTENTE</v>
          </cell>
          <cell r="G466" t="str">
            <v>INEXISTENTE</v>
          </cell>
          <cell r="H466" t="str">
            <v>INEXISTENTE</v>
          </cell>
          <cell r="I466" t="str">
            <v>INEXISTENTE</v>
          </cell>
          <cell r="J466" t="str">
            <v>INEXISTENTE</v>
          </cell>
          <cell r="K466" t="str">
            <v>INEXISTENTE</v>
          </cell>
          <cell r="L466" t="str">
            <v>INEXISTENTE</v>
          </cell>
          <cell r="M466" t="str">
            <v>INEXISTENTE</v>
          </cell>
          <cell r="N466" t="str">
            <v>INEXISTENTE</v>
          </cell>
          <cell r="O466" t="str">
            <v>INEXISTENTE</v>
          </cell>
          <cell r="P466" t="str">
            <v>INEXISTENTE</v>
          </cell>
          <cell r="Q466" t="str">
            <v>INEXISTENTE</v>
          </cell>
          <cell r="R466" t="str">
            <v>INEXISTENTE</v>
          </cell>
          <cell r="S466" t="str">
            <v>INEXISTENTE</v>
          </cell>
          <cell r="T466" t="str">
            <v>INEXISTENTE</v>
          </cell>
          <cell r="U466" t="str">
            <v>INEXISTENTE</v>
          </cell>
          <cell r="V466" t="str">
            <v>INEXISTENTE</v>
          </cell>
          <cell r="W466" t="str">
            <v>INEXISTENTE</v>
          </cell>
          <cell r="X466" t="str">
            <v>INEXISTENTE</v>
          </cell>
          <cell r="Y466" t="str">
            <v>INEXISTENTE</v>
          </cell>
          <cell r="Z466" t="str">
            <v>INEXISTENTE</v>
          </cell>
          <cell r="AA466" t="str">
            <v>INEXISTENTE</v>
          </cell>
          <cell r="AB466" t="str">
            <v>INEXISTENTE</v>
          </cell>
        </row>
        <row r="467">
          <cell r="A467">
            <v>43374</v>
          </cell>
          <cell r="B467" t="str">
            <v>INEXISTENTE</v>
          </cell>
          <cell r="C467" t="str">
            <v>INEXISTENTE</v>
          </cell>
          <cell r="D467" t="str">
            <v>INEXISTENTE</v>
          </cell>
          <cell r="E467" t="str">
            <v>INEXISTENTE</v>
          </cell>
          <cell r="F467" t="str">
            <v>INEXISTENTE</v>
          </cell>
          <cell r="G467" t="str">
            <v>INEXISTENTE</v>
          </cell>
          <cell r="H467" t="str">
            <v>INEXISTENTE</v>
          </cell>
          <cell r="I467" t="str">
            <v>INEXISTENTE</v>
          </cell>
          <cell r="J467" t="str">
            <v>INEXISTENTE</v>
          </cell>
          <cell r="K467" t="str">
            <v>INEXISTENTE</v>
          </cell>
          <cell r="L467" t="str">
            <v>INEXISTENTE</v>
          </cell>
          <cell r="M467" t="str">
            <v>INEXISTENTE</v>
          </cell>
          <cell r="N467" t="str">
            <v>INEXISTENTE</v>
          </cell>
          <cell r="O467" t="str">
            <v>INEXISTENTE</v>
          </cell>
          <cell r="P467" t="str">
            <v>INEXISTENTE</v>
          </cell>
          <cell r="Q467" t="str">
            <v>INEXISTENTE</v>
          </cell>
          <cell r="R467" t="str">
            <v>INEXISTENTE</v>
          </cell>
          <cell r="S467" t="str">
            <v>INEXISTENTE</v>
          </cell>
          <cell r="T467" t="str">
            <v>INEXISTENTE</v>
          </cell>
          <cell r="U467" t="str">
            <v>INEXISTENTE</v>
          </cell>
          <cell r="V467" t="str">
            <v>INEXISTENTE</v>
          </cell>
          <cell r="W467" t="str">
            <v>INEXISTENTE</v>
          </cell>
          <cell r="X467" t="str">
            <v>INEXISTENTE</v>
          </cell>
          <cell r="Y467" t="str">
            <v>INEXISTENTE</v>
          </cell>
          <cell r="Z467" t="str">
            <v>INEXISTENTE</v>
          </cell>
          <cell r="AA467" t="str">
            <v>INEXISTENTE</v>
          </cell>
          <cell r="AB467" t="str">
            <v>INEXISTENTE</v>
          </cell>
        </row>
        <row r="468">
          <cell r="A468">
            <v>43405</v>
          </cell>
          <cell r="B468" t="str">
            <v>INEXISTENTE</v>
          </cell>
          <cell r="C468" t="str">
            <v>INEXISTENTE</v>
          </cell>
          <cell r="D468" t="str">
            <v>INEXISTENTE</v>
          </cell>
          <cell r="E468" t="str">
            <v>INEXISTENTE</v>
          </cell>
          <cell r="F468" t="str">
            <v>INEXISTENTE</v>
          </cell>
          <cell r="G468" t="str">
            <v>INEXISTENTE</v>
          </cell>
          <cell r="H468" t="str">
            <v>INEXISTENTE</v>
          </cell>
          <cell r="I468" t="str">
            <v>INEXISTENTE</v>
          </cell>
          <cell r="J468" t="str">
            <v>INEXISTENTE</v>
          </cell>
          <cell r="K468" t="str">
            <v>INEXISTENTE</v>
          </cell>
          <cell r="L468" t="str">
            <v>INEXISTENTE</v>
          </cell>
          <cell r="M468" t="str">
            <v>INEXISTENTE</v>
          </cell>
          <cell r="N468" t="str">
            <v>INEXISTENTE</v>
          </cell>
          <cell r="O468" t="str">
            <v>INEXISTENTE</v>
          </cell>
          <cell r="P468" t="str">
            <v>INEXISTENTE</v>
          </cell>
          <cell r="Q468" t="str">
            <v>INEXISTENTE</v>
          </cell>
          <cell r="R468" t="str">
            <v>INEXISTENTE</v>
          </cell>
          <cell r="S468" t="str">
            <v>INEXISTENTE</v>
          </cell>
          <cell r="T468" t="str">
            <v>INEXISTENTE</v>
          </cell>
          <cell r="U468" t="str">
            <v>INEXISTENTE</v>
          </cell>
          <cell r="V468" t="str">
            <v>INEXISTENTE</v>
          </cell>
          <cell r="W468" t="str">
            <v>INEXISTENTE</v>
          </cell>
          <cell r="X468" t="str">
            <v>INEXISTENTE</v>
          </cell>
          <cell r="Y468" t="str">
            <v>INEXISTENTE</v>
          </cell>
          <cell r="Z468" t="str">
            <v>INEXISTENTE</v>
          </cell>
          <cell r="AA468" t="str">
            <v>INEXISTENTE</v>
          </cell>
          <cell r="AB468" t="str">
            <v>INEXISTENTE</v>
          </cell>
        </row>
        <row r="469">
          <cell r="A469">
            <v>43435</v>
          </cell>
          <cell r="B469" t="str">
            <v>INEXISTENTE</v>
          </cell>
          <cell r="C469" t="str">
            <v>INEXISTENTE</v>
          </cell>
          <cell r="D469" t="str">
            <v>INEXISTENTE</v>
          </cell>
          <cell r="E469" t="str">
            <v>INEXISTENTE</v>
          </cell>
          <cell r="F469" t="str">
            <v>INEXISTENTE</v>
          </cell>
          <cell r="G469" t="str">
            <v>INEXISTENTE</v>
          </cell>
          <cell r="H469" t="str">
            <v>INEXISTENTE</v>
          </cell>
          <cell r="I469" t="str">
            <v>INEXISTENTE</v>
          </cell>
          <cell r="J469" t="str">
            <v>INEXISTENTE</v>
          </cell>
          <cell r="K469" t="str">
            <v>INEXISTENTE</v>
          </cell>
          <cell r="L469" t="str">
            <v>INEXISTENTE</v>
          </cell>
          <cell r="M469" t="str">
            <v>INEXISTENTE</v>
          </cell>
          <cell r="N469" t="str">
            <v>INEXISTENTE</v>
          </cell>
          <cell r="O469" t="str">
            <v>INEXISTENTE</v>
          </cell>
          <cell r="P469" t="str">
            <v>INEXISTENTE</v>
          </cell>
          <cell r="Q469" t="str">
            <v>INEXISTENTE</v>
          </cell>
          <cell r="R469" t="str">
            <v>INEXISTENTE</v>
          </cell>
          <cell r="S469" t="str">
            <v>INEXISTENTE</v>
          </cell>
          <cell r="T469" t="str">
            <v>INEXISTENTE</v>
          </cell>
          <cell r="U469" t="str">
            <v>INEXISTENTE</v>
          </cell>
          <cell r="V469" t="str">
            <v>INEXISTENTE</v>
          </cell>
          <cell r="W469" t="str">
            <v>INEXISTENTE</v>
          </cell>
          <cell r="X469" t="str">
            <v>INEXISTENTE</v>
          </cell>
          <cell r="Y469" t="str">
            <v>INEXISTENTE</v>
          </cell>
          <cell r="Z469" t="str">
            <v>INEXISTENTE</v>
          </cell>
          <cell r="AA469" t="str">
            <v>INEXISTENTE</v>
          </cell>
          <cell r="AB469" t="str">
            <v>INEXISTENTE</v>
          </cell>
        </row>
        <row r="470">
          <cell r="A470">
            <v>43466</v>
          </cell>
          <cell r="B470" t="str">
            <v>INEXISTENTE</v>
          </cell>
          <cell r="C470" t="str">
            <v>INEXISTENTE</v>
          </cell>
          <cell r="D470" t="str">
            <v>INEXISTENTE</v>
          </cell>
          <cell r="E470" t="str">
            <v>INEXISTENTE</v>
          </cell>
          <cell r="F470" t="str">
            <v>INEXISTENTE</v>
          </cell>
          <cell r="G470" t="str">
            <v>INEXISTENTE</v>
          </cell>
          <cell r="H470" t="str">
            <v>INEXISTENTE</v>
          </cell>
          <cell r="I470" t="str">
            <v>INEXISTENTE</v>
          </cell>
          <cell r="J470" t="str">
            <v>INEXISTENTE</v>
          </cell>
          <cell r="K470" t="str">
            <v>INEXISTENTE</v>
          </cell>
          <cell r="L470" t="str">
            <v>INEXISTENTE</v>
          </cell>
          <cell r="M470" t="str">
            <v>INEXISTENTE</v>
          </cell>
          <cell r="N470" t="str">
            <v>INEXISTENTE</v>
          </cell>
          <cell r="O470" t="str">
            <v>INEXISTENTE</v>
          </cell>
          <cell r="P470" t="str">
            <v>INEXISTENTE</v>
          </cell>
          <cell r="Q470" t="str">
            <v>INEXISTENTE</v>
          </cell>
          <cell r="R470" t="str">
            <v>INEXISTENTE</v>
          </cell>
          <cell r="S470" t="str">
            <v>INEXISTENTE</v>
          </cell>
          <cell r="T470" t="str">
            <v>INEXISTENTE</v>
          </cell>
          <cell r="U470" t="str">
            <v>INEXISTENTE</v>
          </cell>
          <cell r="V470" t="str">
            <v>INEXISTENTE</v>
          </cell>
          <cell r="W470" t="str">
            <v>INEXISTENTE</v>
          </cell>
          <cell r="X470" t="str">
            <v>INEXISTENTE</v>
          </cell>
          <cell r="Y470" t="str">
            <v>INEXISTENTE</v>
          </cell>
          <cell r="Z470" t="str">
            <v>INEXISTENTE</v>
          </cell>
          <cell r="AA470" t="str">
            <v>INEXISTENTE</v>
          </cell>
          <cell r="AB470" t="str">
            <v>INEXISTENTE</v>
          </cell>
        </row>
        <row r="471">
          <cell r="A471">
            <v>43497</v>
          </cell>
          <cell r="B471" t="str">
            <v>INEXISTENTE</v>
          </cell>
          <cell r="C471" t="str">
            <v>INEXISTENTE</v>
          </cell>
          <cell r="D471" t="str">
            <v>INEXISTENTE</v>
          </cell>
          <cell r="E471" t="str">
            <v>INEXISTENTE</v>
          </cell>
          <cell r="F471" t="str">
            <v>INEXISTENTE</v>
          </cell>
          <cell r="G471" t="str">
            <v>INEXISTENTE</v>
          </cell>
          <cell r="H471" t="str">
            <v>INEXISTENTE</v>
          </cell>
          <cell r="I471" t="str">
            <v>INEXISTENTE</v>
          </cell>
          <cell r="J471" t="str">
            <v>INEXISTENTE</v>
          </cell>
          <cell r="K471" t="str">
            <v>INEXISTENTE</v>
          </cell>
          <cell r="L471" t="str">
            <v>INEXISTENTE</v>
          </cell>
          <cell r="M471" t="str">
            <v>INEXISTENTE</v>
          </cell>
          <cell r="N471" t="str">
            <v>INEXISTENTE</v>
          </cell>
          <cell r="O471" t="str">
            <v>INEXISTENTE</v>
          </cell>
          <cell r="P471" t="str">
            <v>INEXISTENTE</v>
          </cell>
          <cell r="Q471" t="str">
            <v>INEXISTENTE</v>
          </cell>
          <cell r="R471" t="str">
            <v>INEXISTENTE</v>
          </cell>
          <cell r="S471" t="str">
            <v>INEXISTENTE</v>
          </cell>
          <cell r="T471" t="str">
            <v>INEXISTENTE</v>
          </cell>
          <cell r="U471" t="str">
            <v>INEXISTENTE</v>
          </cell>
          <cell r="V471" t="str">
            <v>INEXISTENTE</v>
          </cell>
          <cell r="W471" t="str">
            <v>INEXISTENTE</v>
          </cell>
          <cell r="X471" t="str">
            <v>INEXISTENTE</v>
          </cell>
          <cell r="Y471" t="str">
            <v>INEXISTENTE</v>
          </cell>
          <cell r="Z471" t="str">
            <v>INEXISTENTE</v>
          </cell>
          <cell r="AA471" t="str">
            <v>INEXISTENTE</v>
          </cell>
          <cell r="AB471" t="str">
            <v>INEXISTENTE</v>
          </cell>
        </row>
        <row r="472">
          <cell r="A472">
            <v>43525</v>
          </cell>
          <cell r="B472" t="str">
            <v>INEXISTENTE</v>
          </cell>
          <cell r="C472" t="str">
            <v>INEXISTENTE</v>
          </cell>
          <cell r="D472" t="str">
            <v>INEXISTENTE</v>
          </cell>
          <cell r="E472" t="str">
            <v>INEXISTENTE</v>
          </cell>
          <cell r="F472" t="str">
            <v>INEXISTENTE</v>
          </cell>
          <cell r="G472" t="str">
            <v>INEXISTENTE</v>
          </cell>
          <cell r="H472" t="str">
            <v>INEXISTENTE</v>
          </cell>
          <cell r="I472" t="str">
            <v>INEXISTENTE</v>
          </cell>
          <cell r="J472" t="str">
            <v>INEXISTENTE</v>
          </cell>
          <cell r="K472" t="str">
            <v>INEXISTENTE</v>
          </cell>
          <cell r="L472" t="str">
            <v>INEXISTENTE</v>
          </cell>
          <cell r="M472" t="str">
            <v>INEXISTENTE</v>
          </cell>
          <cell r="N472" t="str">
            <v>INEXISTENTE</v>
          </cell>
          <cell r="O472" t="str">
            <v>INEXISTENTE</v>
          </cell>
          <cell r="P472" t="str">
            <v>INEXISTENTE</v>
          </cell>
          <cell r="Q472" t="str">
            <v>INEXISTENTE</v>
          </cell>
          <cell r="R472" t="str">
            <v>INEXISTENTE</v>
          </cell>
          <cell r="S472" t="str">
            <v>INEXISTENTE</v>
          </cell>
          <cell r="T472" t="str">
            <v>INEXISTENTE</v>
          </cell>
          <cell r="U472" t="str">
            <v>INEXISTENTE</v>
          </cell>
          <cell r="V472" t="str">
            <v>INEXISTENTE</v>
          </cell>
          <cell r="W472" t="str">
            <v>INEXISTENTE</v>
          </cell>
          <cell r="X472" t="str">
            <v>INEXISTENTE</v>
          </cell>
          <cell r="Y472" t="str">
            <v>INEXISTENTE</v>
          </cell>
          <cell r="Z472" t="str">
            <v>INEXISTENTE</v>
          </cell>
          <cell r="AA472" t="str">
            <v>INEXISTENTE</v>
          </cell>
          <cell r="AB472" t="str">
            <v>INEXISTENTE</v>
          </cell>
        </row>
        <row r="473">
          <cell r="A473">
            <v>43556</v>
          </cell>
          <cell r="B473" t="str">
            <v>INEXISTENTE</v>
          </cell>
          <cell r="C473" t="str">
            <v>INEXISTENTE</v>
          </cell>
          <cell r="D473" t="str">
            <v>INEXISTENTE</v>
          </cell>
          <cell r="E473" t="str">
            <v>INEXISTENTE</v>
          </cell>
          <cell r="F473" t="str">
            <v>INEXISTENTE</v>
          </cell>
          <cell r="G473" t="str">
            <v>INEXISTENTE</v>
          </cell>
          <cell r="H473" t="str">
            <v>INEXISTENTE</v>
          </cell>
          <cell r="I473" t="str">
            <v>INEXISTENTE</v>
          </cell>
          <cell r="J473" t="str">
            <v>INEXISTENTE</v>
          </cell>
          <cell r="K473" t="str">
            <v>INEXISTENTE</v>
          </cell>
          <cell r="L473" t="str">
            <v>INEXISTENTE</v>
          </cell>
          <cell r="M473" t="str">
            <v>INEXISTENTE</v>
          </cell>
          <cell r="N473" t="str">
            <v>INEXISTENTE</v>
          </cell>
          <cell r="O473" t="str">
            <v>INEXISTENTE</v>
          </cell>
          <cell r="P473" t="str">
            <v>INEXISTENTE</v>
          </cell>
          <cell r="Q473" t="str">
            <v>INEXISTENTE</v>
          </cell>
          <cell r="R473" t="str">
            <v>INEXISTENTE</v>
          </cell>
          <cell r="S473" t="str">
            <v>INEXISTENTE</v>
          </cell>
          <cell r="T473" t="str">
            <v>INEXISTENTE</v>
          </cell>
          <cell r="U473" t="str">
            <v>INEXISTENTE</v>
          </cell>
          <cell r="V473" t="str">
            <v>INEXISTENTE</v>
          </cell>
          <cell r="W473" t="str">
            <v>INEXISTENTE</v>
          </cell>
          <cell r="X473" t="str">
            <v>INEXISTENTE</v>
          </cell>
          <cell r="Y473" t="str">
            <v>INEXISTENTE</v>
          </cell>
          <cell r="Z473" t="str">
            <v>INEXISTENTE</v>
          </cell>
          <cell r="AA473" t="str">
            <v>INEXISTENTE</v>
          </cell>
          <cell r="AB473" t="str">
            <v>INEXISTENTE</v>
          </cell>
        </row>
        <row r="474">
          <cell r="A474">
            <v>43586</v>
          </cell>
          <cell r="B474" t="str">
            <v>INEXISTENTE</v>
          </cell>
          <cell r="C474" t="str">
            <v>INEXISTENTE</v>
          </cell>
          <cell r="D474" t="str">
            <v>INEXISTENTE</v>
          </cell>
          <cell r="E474" t="str">
            <v>INEXISTENTE</v>
          </cell>
          <cell r="F474" t="str">
            <v>INEXISTENTE</v>
          </cell>
          <cell r="G474" t="str">
            <v>INEXISTENTE</v>
          </cell>
          <cell r="H474" t="str">
            <v>INEXISTENTE</v>
          </cell>
          <cell r="I474" t="str">
            <v>INEXISTENTE</v>
          </cell>
          <cell r="J474" t="str">
            <v>INEXISTENTE</v>
          </cell>
          <cell r="K474" t="str">
            <v>INEXISTENTE</v>
          </cell>
          <cell r="L474" t="str">
            <v>INEXISTENTE</v>
          </cell>
          <cell r="M474" t="str">
            <v>INEXISTENTE</v>
          </cell>
          <cell r="N474" t="str">
            <v>INEXISTENTE</v>
          </cell>
          <cell r="O474" t="str">
            <v>INEXISTENTE</v>
          </cell>
          <cell r="P474" t="str">
            <v>INEXISTENTE</v>
          </cell>
          <cell r="Q474" t="str">
            <v>INEXISTENTE</v>
          </cell>
          <cell r="R474" t="str">
            <v>INEXISTENTE</v>
          </cell>
          <cell r="S474" t="str">
            <v>INEXISTENTE</v>
          </cell>
          <cell r="T474" t="str">
            <v>INEXISTENTE</v>
          </cell>
          <cell r="U474" t="str">
            <v>INEXISTENTE</v>
          </cell>
          <cell r="V474" t="str">
            <v>INEXISTENTE</v>
          </cell>
          <cell r="W474" t="str">
            <v>INEXISTENTE</v>
          </cell>
          <cell r="X474" t="str">
            <v>INEXISTENTE</v>
          </cell>
          <cell r="Y474" t="str">
            <v>INEXISTENTE</v>
          </cell>
          <cell r="Z474" t="str">
            <v>INEXISTENTE</v>
          </cell>
          <cell r="AA474" t="str">
            <v>INEXISTENTE</v>
          </cell>
          <cell r="AB474" t="str">
            <v>INEXISTENTE</v>
          </cell>
        </row>
        <row r="475">
          <cell r="A475">
            <v>43617</v>
          </cell>
          <cell r="B475" t="str">
            <v>INEXISTENTE</v>
          </cell>
          <cell r="C475" t="str">
            <v>INEXISTENTE</v>
          </cell>
          <cell r="D475" t="str">
            <v>INEXISTENTE</v>
          </cell>
          <cell r="E475" t="str">
            <v>INEXISTENTE</v>
          </cell>
          <cell r="F475" t="str">
            <v>INEXISTENTE</v>
          </cell>
          <cell r="G475" t="str">
            <v>INEXISTENTE</v>
          </cell>
          <cell r="H475" t="str">
            <v>INEXISTENTE</v>
          </cell>
          <cell r="I475" t="str">
            <v>INEXISTENTE</v>
          </cell>
          <cell r="J475" t="str">
            <v>INEXISTENTE</v>
          </cell>
          <cell r="K475" t="str">
            <v>INEXISTENTE</v>
          </cell>
          <cell r="L475" t="str">
            <v>INEXISTENTE</v>
          </cell>
          <cell r="M475" t="str">
            <v>INEXISTENTE</v>
          </cell>
          <cell r="N475" t="str">
            <v>INEXISTENTE</v>
          </cell>
          <cell r="O475" t="str">
            <v>INEXISTENTE</v>
          </cell>
          <cell r="P475" t="str">
            <v>INEXISTENTE</v>
          </cell>
          <cell r="Q475" t="str">
            <v>INEXISTENTE</v>
          </cell>
          <cell r="R475" t="str">
            <v>INEXISTENTE</v>
          </cell>
          <cell r="S475" t="str">
            <v>INEXISTENTE</v>
          </cell>
          <cell r="T475" t="str">
            <v>INEXISTENTE</v>
          </cell>
          <cell r="U475" t="str">
            <v>INEXISTENTE</v>
          </cell>
          <cell r="V475" t="str">
            <v>INEXISTENTE</v>
          </cell>
          <cell r="W475" t="str">
            <v>INEXISTENTE</v>
          </cell>
          <cell r="X475" t="str">
            <v>INEXISTENTE</v>
          </cell>
          <cell r="Y475" t="str">
            <v>INEXISTENTE</v>
          </cell>
          <cell r="Z475" t="str">
            <v>INEXISTENTE</v>
          </cell>
          <cell r="AA475" t="str">
            <v>INEXISTENTE</v>
          </cell>
          <cell r="AB475" t="str">
            <v>INEXISTENTE</v>
          </cell>
        </row>
        <row r="476">
          <cell r="A476">
            <v>43647</v>
          </cell>
          <cell r="B476" t="str">
            <v>INEXISTENTE</v>
          </cell>
          <cell r="C476" t="str">
            <v>INEXISTENTE</v>
          </cell>
          <cell r="D476" t="str">
            <v>INEXISTENTE</v>
          </cell>
          <cell r="E476" t="str">
            <v>INEXISTENTE</v>
          </cell>
          <cell r="F476" t="str">
            <v>INEXISTENTE</v>
          </cell>
          <cell r="G476" t="str">
            <v>INEXISTENTE</v>
          </cell>
          <cell r="H476" t="str">
            <v>INEXISTENTE</v>
          </cell>
          <cell r="I476" t="str">
            <v>INEXISTENTE</v>
          </cell>
          <cell r="J476" t="str">
            <v>INEXISTENTE</v>
          </cell>
          <cell r="K476" t="str">
            <v>INEXISTENTE</v>
          </cell>
          <cell r="L476" t="str">
            <v>INEXISTENTE</v>
          </cell>
          <cell r="M476" t="str">
            <v>INEXISTENTE</v>
          </cell>
          <cell r="N476" t="str">
            <v>INEXISTENTE</v>
          </cell>
          <cell r="O476" t="str">
            <v>INEXISTENTE</v>
          </cell>
          <cell r="P476" t="str">
            <v>INEXISTENTE</v>
          </cell>
          <cell r="Q476" t="str">
            <v>INEXISTENTE</v>
          </cell>
          <cell r="R476" t="str">
            <v>INEXISTENTE</v>
          </cell>
          <cell r="S476" t="str">
            <v>INEXISTENTE</v>
          </cell>
          <cell r="T476" t="str">
            <v>INEXISTENTE</v>
          </cell>
          <cell r="U476" t="str">
            <v>INEXISTENTE</v>
          </cell>
          <cell r="V476" t="str">
            <v>INEXISTENTE</v>
          </cell>
          <cell r="W476" t="str">
            <v>INEXISTENTE</v>
          </cell>
          <cell r="X476" t="str">
            <v>INEXISTENTE</v>
          </cell>
          <cell r="Y476" t="str">
            <v>INEXISTENTE</v>
          </cell>
          <cell r="Z476" t="str">
            <v>INEXISTENTE</v>
          </cell>
          <cell r="AA476" t="str">
            <v>INEXISTENTE</v>
          </cell>
          <cell r="AB476" t="str">
            <v>INEXISTENTE</v>
          </cell>
        </row>
        <row r="477">
          <cell r="A477">
            <v>43678</v>
          </cell>
          <cell r="B477" t="str">
            <v>INEXISTENTE</v>
          </cell>
          <cell r="C477" t="str">
            <v>INEXISTENTE</v>
          </cell>
          <cell r="D477" t="str">
            <v>INEXISTENTE</v>
          </cell>
          <cell r="E477" t="str">
            <v>INEXISTENTE</v>
          </cell>
          <cell r="F477" t="str">
            <v>INEXISTENTE</v>
          </cell>
          <cell r="G477" t="str">
            <v>INEXISTENTE</v>
          </cell>
          <cell r="H477" t="str">
            <v>INEXISTENTE</v>
          </cell>
          <cell r="I477" t="str">
            <v>INEXISTENTE</v>
          </cell>
          <cell r="J477" t="str">
            <v>INEXISTENTE</v>
          </cell>
          <cell r="K477" t="str">
            <v>INEXISTENTE</v>
          </cell>
          <cell r="L477" t="str">
            <v>INEXISTENTE</v>
          </cell>
          <cell r="M477" t="str">
            <v>INEXISTENTE</v>
          </cell>
          <cell r="N477" t="str">
            <v>INEXISTENTE</v>
          </cell>
          <cell r="O477" t="str">
            <v>INEXISTENTE</v>
          </cell>
          <cell r="P477" t="str">
            <v>INEXISTENTE</v>
          </cell>
          <cell r="Q477" t="str">
            <v>INEXISTENTE</v>
          </cell>
          <cell r="R477" t="str">
            <v>INEXISTENTE</v>
          </cell>
          <cell r="S477" t="str">
            <v>INEXISTENTE</v>
          </cell>
          <cell r="T477" t="str">
            <v>INEXISTENTE</v>
          </cell>
          <cell r="U477" t="str">
            <v>INEXISTENTE</v>
          </cell>
          <cell r="V477" t="str">
            <v>INEXISTENTE</v>
          </cell>
          <cell r="W477" t="str">
            <v>INEXISTENTE</v>
          </cell>
          <cell r="X477" t="str">
            <v>INEXISTENTE</v>
          </cell>
          <cell r="Y477" t="str">
            <v>INEXISTENTE</v>
          </cell>
          <cell r="Z477" t="str">
            <v>INEXISTENTE</v>
          </cell>
          <cell r="AA477" t="str">
            <v>INEXISTENTE</v>
          </cell>
          <cell r="AB477" t="str">
            <v>INEXISTENTE</v>
          </cell>
        </row>
        <row r="478">
          <cell r="A478">
            <v>43709</v>
          </cell>
          <cell r="B478" t="str">
            <v>INEXISTENTE</v>
          </cell>
          <cell r="C478" t="str">
            <v>INEXISTENTE</v>
          </cell>
          <cell r="D478" t="str">
            <v>INEXISTENTE</v>
          </cell>
          <cell r="E478" t="str">
            <v>INEXISTENTE</v>
          </cell>
          <cell r="F478" t="str">
            <v>INEXISTENTE</v>
          </cell>
          <cell r="G478" t="str">
            <v>INEXISTENTE</v>
          </cell>
          <cell r="H478" t="str">
            <v>INEXISTENTE</v>
          </cell>
          <cell r="I478" t="str">
            <v>INEXISTENTE</v>
          </cell>
          <cell r="J478" t="str">
            <v>INEXISTENTE</v>
          </cell>
          <cell r="K478" t="str">
            <v>INEXISTENTE</v>
          </cell>
          <cell r="L478" t="str">
            <v>INEXISTENTE</v>
          </cell>
          <cell r="M478" t="str">
            <v>INEXISTENTE</v>
          </cell>
          <cell r="N478" t="str">
            <v>INEXISTENTE</v>
          </cell>
          <cell r="O478" t="str">
            <v>INEXISTENTE</v>
          </cell>
          <cell r="P478" t="str">
            <v>INEXISTENTE</v>
          </cell>
          <cell r="Q478" t="str">
            <v>INEXISTENTE</v>
          </cell>
          <cell r="R478" t="str">
            <v>INEXISTENTE</v>
          </cell>
          <cell r="S478" t="str">
            <v>INEXISTENTE</v>
          </cell>
          <cell r="T478" t="str">
            <v>INEXISTENTE</v>
          </cell>
          <cell r="U478" t="str">
            <v>INEXISTENTE</v>
          </cell>
          <cell r="V478" t="str">
            <v>INEXISTENTE</v>
          </cell>
          <cell r="W478" t="str">
            <v>INEXISTENTE</v>
          </cell>
          <cell r="X478" t="str">
            <v>INEXISTENTE</v>
          </cell>
          <cell r="Y478" t="str">
            <v>INEXISTENTE</v>
          </cell>
          <cell r="Z478" t="str">
            <v>INEXISTENTE</v>
          </cell>
          <cell r="AA478" t="str">
            <v>INEXISTENTE</v>
          </cell>
          <cell r="AB478" t="str">
            <v>INEXISTENTE</v>
          </cell>
        </row>
        <row r="479">
          <cell r="A479">
            <v>43739</v>
          </cell>
          <cell r="B479" t="str">
            <v>INEXISTENTE</v>
          </cell>
          <cell r="C479" t="str">
            <v>INEXISTENTE</v>
          </cell>
          <cell r="D479" t="str">
            <v>INEXISTENTE</v>
          </cell>
          <cell r="E479" t="str">
            <v>INEXISTENTE</v>
          </cell>
          <cell r="F479" t="str">
            <v>INEXISTENTE</v>
          </cell>
          <cell r="G479" t="str">
            <v>INEXISTENTE</v>
          </cell>
          <cell r="H479" t="str">
            <v>INEXISTENTE</v>
          </cell>
          <cell r="I479" t="str">
            <v>INEXISTENTE</v>
          </cell>
          <cell r="J479" t="str">
            <v>INEXISTENTE</v>
          </cell>
          <cell r="K479" t="str">
            <v>INEXISTENTE</v>
          </cell>
          <cell r="L479" t="str">
            <v>INEXISTENTE</v>
          </cell>
          <cell r="M479" t="str">
            <v>INEXISTENTE</v>
          </cell>
          <cell r="N479" t="str">
            <v>INEXISTENTE</v>
          </cell>
          <cell r="O479" t="str">
            <v>INEXISTENTE</v>
          </cell>
          <cell r="P479" t="str">
            <v>INEXISTENTE</v>
          </cell>
          <cell r="Q479" t="str">
            <v>INEXISTENTE</v>
          </cell>
          <cell r="R479" t="str">
            <v>INEXISTENTE</v>
          </cell>
          <cell r="S479" t="str">
            <v>INEXISTENTE</v>
          </cell>
          <cell r="T479" t="str">
            <v>INEXISTENTE</v>
          </cell>
          <cell r="U479" t="str">
            <v>INEXISTENTE</v>
          </cell>
          <cell r="V479" t="str">
            <v>INEXISTENTE</v>
          </cell>
          <cell r="W479" t="str">
            <v>INEXISTENTE</v>
          </cell>
          <cell r="X479" t="str">
            <v>INEXISTENTE</v>
          </cell>
          <cell r="Y479" t="str">
            <v>INEXISTENTE</v>
          </cell>
          <cell r="Z479" t="str">
            <v>INEXISTENTE</v>
          </cell>
          <cell r="AA479" t="str">
            <v>INEXISTENTE</v>
          </cell>
          <cell r="AB479" t="str">
            <v>INEXISTENTE</v>
          </cell>
        </row>
        <row r="480">
          <cell r="A480">
            <v>43770</v>
          </cell>
          <cell r="B480" t="str">
            <v>INEXISTENTE</v>
          </cell>
          <cell r="C480" t="str">
            <v>INEXISTENTE</v>
          </cell>
          <cell r="D480" t="str">
            <v>INEXISTENTE</v>
          </cell>
          <cell r="E480" t="str">
            <v>INEXISTENTE</v>
          </cell>
          <cell r="F480" t="str">
            <v>INEXISTENTE</v>
          </cell>
          <cell r="G480" t="str">
            <v>INEXISTENTE</v>
          </cell>
          <cell r="H480" t="str">
            <v>INEXISTENTE</v>
          </cell>
          <cell r="I480" t="str">
            <v>INEXISTENTE</v>
          </cell>
          <cell r="J480" t="str">
            <v>INEXISTENTE</v>
          </cell>
          <cell r="K480" t="str">
            <v>INEXISTENTE</v>
          </cell>
          <cell r="L480" t="str">
            <v>INEXISTENTE</v>
          </cell>
          <cell r="M480" t="str">
            <v>INEXISTENTE</v>
          </cell>
          <cell r="N480" t="str">
            <v>INEXISTENTE</v>
          </cell>
          <cell r="O480" t="str">
            <v>INEXISTENTE</v>
          </cell>
          <cell r="P480" t="str">
            <v>INEXISTENTE</v>
          </cell>
          <cell r="Q480" t="str">
            <v>INEXISTENTE</v>
          </cell>
          <cell r="R480" t="str">
            <v>INEXISTENTE</v>
          </cell>
          <cell r="S480" t="str">
            <v>INEXISTENTE</v>
          </cell>
          <cell r="T480" t="str">
            <v>INEXISTENTE</v>
          </cell>
          <cell r="U480" t="str">
            <v>INEXISTENTE</v>
          </cell>
          <cell r="V480" t="str">
            <v>INEXISTENTE</v>
          </cell>
          <cell r="W480" t="str">
            <v>INEXISTENTE</v>
          </cell>
          <cell r="X480" t="str">
            <v>INEXISTENTE</v>
          </cell>
          <cell r="Y480" t="str">
            <v>INEXISTENTE</v>
          </cell>
          <cell r="Z480" t="str">
            <v>INEXISTENTE</v>
          </cell>
          <cell r="AA480" t="str">
            <v>INEXISTENTE</v>
          </cell>
          <cell r="AB480" t="str">
            <v>INEXISTENTE</v>
          </cell>
        </row>
        <row r="481">
          <cell r="A481">
            <v>43800</v>
          </cell>
          <cell r="B481" t="str">
            <v>INEXISTENTE</v>
          </cell>
          <cell r="C481" t="str">
            <v>INEXISTENTE</v>
          </cell>
          <cell r="D481" t="str">
            <v>INEXISTENTE</v>
          </cell>
          <cell r="E481" t="str">
            <v>INEXISTENTE</v>
          </cell>
          <cell r="F481" t="str">
            <v>INEXISTENTE</v>
          </cell>
          <cell r="G481" t="str">
            <v>INEXISTENTE</v>
          </cell>
          <cell r="H481" t="str">
            <v>INEXISTENTE</v>
          </cell>
          <cell r="I481" t="str">
            <v>INEXISTENTE</v>
          </cell>
          <cell r="J481" t="str">
            <v>INEXISTENTE</v>
          </cell>
          <cell r="K481" t="str">
            <v>INEXISTENTE</v>
          </cell>
          <cell r="L481" t="str">
            <v>INEXISTENTE</v>
          </cell>
          <cell r="M481" t="str">
            <v>INEXISTENTE</v>
          </cell>
          <cell r="N481" t="str">
            <v>INEXISTENTE</v>
          </cell>
          <cell r="O481" t="str">
            <v>INEXISTENTE</v>
          </cell>
          <cell r="P481" t="str">
            <v>INEXISTENTE</v>
          </cell>
          <cell r="Q481" t="str">
            <v>INEXISTENTE</v>
          </cell>
          <cell r="R481" t="str">
            <v>INEXISTENTE</v>
          </cell>
          <cell r="S481" t="str">
            <v>INEXISTENTE</v>
          </cell>
          <cell r="T481" t="str">
            <v>INEXISTENTE</v>
          </cell>
          <cell r="U481" t="str">
            <v>INEXISTENTE</v>
          </cell>
          <cell r="V481" t="str">
            <v>INEXISTENTE</v>
          </cell>
          <cell r="W481" t="str">
            <v>INEXISTENTE</v>
          </cell>
          <cell r="X481" t="str">
            <v>INEXISTENTE</v>
          </cell>
          <cell r="Y481" t="str">
            <v>INEXISTENTE</v>
          </cell>
          <cell r="Z481" t="str">
            <v>INEXISTENTE</v>
          </cell>
          <cell r="AA481" t="str">
            <v>INEXISTENTE</v>
          </cell>
          <cell r="AB481" t="str">
            <v>INEXISTENTE</v>
          </cell>
        </row>
        <row r="482">
          <cell r="A482">
            <v>43831</v>
          </cell>
          <cell r="B482" t="str">
            <v>INEXISTENTE</v>
          </cell>
          <cell r="C482" t="str">
            <v>INEXISTENTE</v>
          </cell>
          <cell r="D482" t="str">
            <v>INEXISTENTE</v>
          </cell>
          <cell r="E482" t="str">
            <v>INEXISTENTE</v>
          </cell>
          <cell r="F482" t="str">
            <v>INEXISTENTE</v>
          </cell>
          <cell r="G482" t="str">
            <v>INEXISTENTE</v>
          </cell>
          <cell r="H482" t="str">
            <v>INEXISTENTE</v>
          </cell>
          <cell r="I482" t="str">
            <v>INEXISTENTE</v>
          </cell>
          <cell r="J482" t="str">
            <v>INEXISTENTE</v>
          </cell>
          <cell r="K482" t="str">
            <v>INEXISTENTE</v>
          </cell>
          <cell r="L482" t="str">
            <v>INEXISTENTE</v>
          </cell>
          <cell r="M482" t="str">
            <v>INEXISTENTE</v>
          </cell>
          <cell r="N482" t="str">
            <v>INEXISTENTE</v>
          </cell>
          <cell r="O482" t="str">
            <v>INEXISTENTE</v>
          </cell>
          <cell r="P482" t="str">
            <v>INEXISTENTE</v>
          </cell>
          <cell r="Q482" t="str">
            <v>INEXISTENTE</v>
          </cell>
          <cell r="R482" t="str">
            <v>INEXISTENTE</v>
          </cell>
          <cell r="S482" t="str">
            <v>INEXISTENTE</v>
          </cell>
          <cell r="T482" t="str">
            <v>INEXISTENTE</v>
          </cell>
          <cell r="U482" t="str">
            <v>INEXISTENTE</v>
          </cell>
          <cell r="V482" t="str">
            <v>INEXISTENTE</v>
          </cell>
          <cell r="W482" t="str">
            <v>INEXISTENTE</v>
          </cell>
          <cell r="X482" t="str">
            <v>INEXISTENTE</v>
          </cell>
          <cell r="Y482" t="str">
            <v>INEXISTENTE</v>
          </cell>
          <cell r="Z482" t="str">
            <v>INEXISTENTE</v>
          </cell>
          <cell r="AA482" t="str">
            <v>INEXISTENTE</v>
          </cell>
          <cell r="AB482" t="str">
            <v>INEXISTENTE</v>
          </cell>
        </row>
        <row r="483">
          <cell r="A483">
            <v>43862</v>
          </cell>
          <cell r="B483" t="str">
            <v>INEXISTENTE</v>
          </cell>
          <cell r="C483" t="str">
            <v>INEXISTENTE</v>
          </cell>
          <cell r="D483" t="str">
            <v>INEXISTENTE</v>
          </cell>
          <cell r="E483" t="str">
            <v>INEXISTENTE</v>
          </cell>
          <cell r="F483" t="str">
            <v>INEXISTENTE</v>
          </cell>
          <cell r="G483" t="str">
            <v>INEXISTENTE</v>
          </cell>
          <cell r="H483" t="str">
            <v>INEXISTENTE</v>
          </cell>
          <cell r="I483" t="str">
            <v>INEXISTENTE</v>
          </cell>
          <cell r="J483" t="str">
            <v>INEXISTENTE</v>
          </cell>
          <cell r="K483" t="str">
            <v>INEXISTENTE</v>
          </cell>
          <cell r="L483" t="str">
            <v>INEXISTENTE</v>
          </cell>
          <cell r="M483" t="str">
            <v>INEXISTENTE</v>
          </cell>
          <cell r="N483" t="str">
            <v>INEXISTENTE</v>
          </cell>
          <cell r="O483" t="str">
            <v>INEXISTENTE</v>
          </cell>
          <cell r="P483" t="str">
            <v>INEXISTENTE</v>
          </cell>
          <cell r="Q483" t="str">
            <v>INEXISTENTE</v>
          </cell>
          <cell r="R483" t="str">
            <v>INEXISTENTE</v>
          </cell>
          <cell r="S483" t="str">
            <v>INEXISTENTE</v>
          </cell>
          <cell r="T483" t="str">
            <v>INEXISTENTE</v>
          </cell>
          <cell r="U483" t="str">
            <v>INEXISTENTE</v>
          </cell>
          <cell r="V483" t="str">
            <v>INEXISTENTE</v>
          </cell>
          <cell r="W483" t="str">
            <v>INEXISTENTE</v>
          </cell>
          <cell r="X483" t="str">
            <v>INEXISTENTE</v>
          </cell>
          <cell r="Y483" t="str">
            <v>INEXISTENTE</v>
          </cell>
          <cell r="Z483" t="str">
            <v>INEXISTENTE</v>
          </cell>
          <cell r="AA483" t="str">
            <v>INEXISTENTE</v>
          </cell>
          <cell r="AB483" t="str">
            <v>INEXISTENTE</v>
          </cell>
        </row>
        <row r="484">
          <cell r="A484">
            <v>43891</v>
          </cell>
          <cell r="B484" t="str">
            <v>INEXISTENTE</v>
          </cell>
          <cell r="C484" t="str">
            <v>INEXISTENTE</v>
          </cell>
          <cell r="D484" t="str">
            <v>INEXISTENTE</v>
          </cell>
          <cell r="E484" t="str">
            <v>INEXISTENTE</v>
          </cell>
          <cell r="F484" t="str">
            <v>INEXISTENTE</v>
          </cell>
          <cell r="G484" t="str">
            <v>INEXISTENTE</v>
          </cell>
          <cell r="H484" t="str">
            <v>INEXISTENTE</v>
          </cell>
          <cell r="I484" t="str">
            <v>INEXISTENTE</v>
          </cell>
          <cell r="J484" t="str">
            <v>INEXISTENTE</v>
          </cell>
          <cell r="K484" t="str">
            <v>INEXISTENTE</v>
          </cell>
          <cell r="L484" t="str">
            <v>INEXISTENTE</v>
          </cell>
          <cell r="M484" t="str">
            <v>INEXISTENTE</v>
          </cell>
          <cell r="N484" t="str">
            <v>INEXISTENTE</v>
          </cell>
          <cell r="O484" t="str">
            <v>INEXISTENTE</v>
          </cell>
          <cell r="P484" t="str">
            <v>INEXISTENTE</v>
          </cell>
          <cell r="Q484" t="str">
            <v>INEXISTENTE</v>
          </cell>
          <cell r="R484" t="str">
            <v>INEXISTENTE</v>
          </cell>
          <cell r="S484" t="str">
            <v>INEXISTENTE</v>
          </cell>
          <cell r="T484" t="str">
            <v>INEXISTENTE</v>
          </cell>
          <cell r="U484" t="str">
            <v>INEXISTENTE</v>
          </cell>
          <cell r="V484" t="str">
            <v>INEXISTENTE</v>
          </cell>
          <cell r="W484" t="str">
            <v>INEXISTENTE</v>
          </cell>
          <cell r="X484" t="str">
            <v>INEXISTENTE</v>
          </cell>
          <cell r="Y484" t="str">
            <v>INEXISTENTE</v>
          </cell>
          <cell r="Z484" t="str">
            <v>INEXISTENTE</v>
          </cell>
          <cell r="AA484" t="str">
            <v>INEXISTENTE</v>
          </cell>
          <cell r="AB484" t="str">
            <v>INEXISTENTE</v>
          </cell>
        </row>
        <row r="485">
          <cell r="A485">
            <v>43922</v>
          </cell>
          <cell r="B485" t="str">
            <v>INEXISTENTE</v>
          </cell>
          <cell r="C485" t="str">
            <v>INEXISTENTE</v>
          </cell>
          <cell r="D485" t="str">
            <v>INEXISTENTE</v>
          </cell>
          <cell r="E485" t="str">
            <v>INEXISTENTE</v>
          </cell>
          <cell r="F485" t="str">
            <v>INEXISTENTE</v>
          </cell>
          <cell r="G485" t="str">
            <v>INEXISTENTE</v>
          </cell>
          <cell r="H485" t="str">
            <v>INEXISTENTE</v>
          </cell>
          <cell r="I485" t="str">
            <v>INEXISTENTE</v>
          </cell>
          <cell r="J485" t="str">
            <v>INEXISTENTE</v>
          </cell>
          <cell r="K485" t="str">
            <v>INEXISTENTE</v>
          </cell>
          <cell r="L485" t="str">
            <v>INEXISTENTE</v>
          </cell>
          <cell r="M485" t="str">
            <v>INEXISTENTE</v>
          </cell>
          <cell r="N485" t="str">
            <v>INEXISTENTE</v>
          </cell>
          <cell r="O485" t="str">
            <v>INEXISTENTE</v>
          </cell>
          <cell r="P485" t="str">
            <v>INEXISTENTE</v>
          </cell>
          <cell r="Q485" t="str">
            <v>INEXISTENTE</v>
          </cell>
          <cell r="R485" t="str">
            <v>INEXISTENTE</v>
          </cell>
          <cell r="S485" t="str">
            <v>INEXISTENTE</v>
          </cell>
          <cell r="T485" t="str">
            <v>INEXISTENTE</v>
          </cell>
          <cell r="U485" t="str">
            <v>INEXISTENTE</v>
          </cell>
          <cell r="V485" t="str">
            <v>INEXISTENTE</v>
          </cell>
          <cell r="W485" t="str">
            <v>INEXISTENTE</v>
          </cell>
          <cell r="X485" t="str">
            <v>INEXISTENTE</v>
          </cell>
          <cell r="Y485" t="str">
            <v>INEXISTENTE</v>
          </cell>
          <cell r="Z485" t="str">
            <v>INEXISTENTE</v>
          </cell>
          <cell r="AA485" t="str">
            <v>INEXISTENTE</v>
          </cell>
          <cell r="AB485" t="str">
            <v>INEXISTENTE</v>
          </cell>
        </row>
        <row r="486">
          <cell r="A486">
            <v>43952</v>
          </cell>
          <cell r="B486" t="str">
            <v>INEXISTENTE</v>
          </cell>
          <cell r="C486" t="str">
            <v>INEXISTENTE</v>
          </cell>
          <cell r="D486" t="str">
            <v>INEXISTENTE</v>
          </cell>
          <cell r="E486" t="str">
            <v>INEXISTENTE</v>
          </cell>
          <cell r="F486" t="str">
            <v>INEXISTENTE</v>
          </cell>
          <cell r="G486" t="str">
            <v>INEXISTENTE</v>
          </cell>
          <cell r="H486" t="str">
            <v>INEXISTENTE</v>
          </cell>
          <cell r="I486" t="str">
            <v>INEXISTENTE</v>
          </cell>
          <cell r="J486" t="str">
            <v>INEXISTENTE</v>
          </cell>
          <cell r="K486" t="str">
            <v>INEXISTENTE</v>
          </cell>
          <cell r="L486" t="str">
            <v>INEXISTENTE</v>
          </cell>
          <cell r="M486" t="str">
            <v>INEXISTENTE</v>
          </cell>
          <cell r="N486" t="str">
            <v>INEXISTENTE</v>
          </cell>
          <cell r="O486" t="str">
            <v>INEXISTENTE</v>
          </cell>
          <cell r="P486" t="str">
            <v>INEXISTENTE</v>
          </cell>
          <cell r="Q486" t="str">
            <v>INEXISTENTE</v>
          </cell>
          <cell r="R486" t="str">
            <v>INEXISTENTE</v>
          </cell>
          <cell r="S486" t="str">
            <v>INEXISTENTE</v>
          </cell>
          <cell r="T486" t="str">
            <v>INEXISTENTE</v>
          </cell>
          <cell r="U486" t="str">
            <v>INEXISTENTE</v>
          </cell>
          <cell r="V486" t="str">
            <v>INEXISTENTE</v>
          </cell>
          <cell r="W486" t="str">
            <v>INEXISTENTE</v>
          </cell>
          <cell r="X486" t="str">
            <v>INEXISTENTE</v>
          </cell>
          <cell r="Y486" t="str">
            <v>INEXISTENTE</v>
          </cell>
          <cell r="Z486" t="str">
            <v>INEXISTENTE</v>
          </cell>
          <cell r="AA486" t="str">
            <v>INEXISTENTE</v>
          </cell>
          <cell r="AB486" t="str">
            <v>INEXISTENTE</v>
          </cell>
        </row>
        <row r="487">
          <cell r="A487">
            <v>43983</v>
          </cell>
          <cell r="B487" t="str">
            <v>INEXISTENTE</v>
          </cell>
          <cell r="C487" t="str">
            <v>INEXISTENTE</v>
          </cell>
          <cell r="D487" t="str">
            <v>INEXISTENTE</v>
          </cell>
          <cell r="E487" t="str">
            <v>INEXISTENTE</v>
          </cell>
          <cell r="F487" t="str">
            <v>INEXISTENTE</v>
          </cell>
          <cell r="G487" t="str">
            <v>INEXISTENTE</v>
          </cell>
          <cell r="H487" t="str">
            <v>INEXISTENTE</v>
          </cell>
          <cell r="I487" t="str">
            <v>INEXISTENTE</v>
          </cell>
          <cell r="J487" t="str">
            <v>INEXISTENTE</v>
          </cell>
          <cell r="K487" t="str">
            <v>INEXISTENTE</v>
          </cell>
          <cell r="L487" t="str">
            <v>INEXISTENTE</v>
          </cell>
          <cell r="M487" t="str">
            <v>INEXISTENTE</v>
          </cell>
          <cell r="N487" t="str">
            <v>INEXISTENTE</v>
          </cell>
          <cell r="O487" t="str">
            <v>INEXISTENTE</v>
          </cell>
          <cell r="P487" t="str">
            <v>INEXISTENTE</v>
          </cell>
          <cell r="Q487" t="str">
            <v>INEXISTENTE</v>
          </cell>
          <cell r="R487" t="str">
            <v>INEXISTENTE</v>
          </cell>
          <cell r="S487" t="str">
            <v>INEXISTENTE</v>
          </cell>
          <cell r="T487" t="str">
            <v>INEXISTENTE</v>
          </cell>
          <cell r="U487" t="str">
            <v>INEXISTENTE</v>
          </cell>
          <cell r="V487" t="str">
            <v>INEXISTENTE</v>
          </cell>
          <cell r="W487" t="str">
            <v>INEXISTENTE</v>
          </cell>
          <cell r="X487" t="str">
            <v>INEXISTENTE</v>
          </cell>
          <cell r="Y487" t="str">
            <v>INEXISTENTE</v>
          </cell>
          <cell r="Z487" t="str">
            <v>INEXISTENTE</v>
          </cell>
          <cell r="AA487" t="str">
            <v>INEXISTENTE</v>
          </cell>
          <cell r="AB487" t="str">
            <v>INEXISTENTE</v>
          </cell>
        </row>
        <row r="488">
          <cell r="A488">
            <v>44013</v>
          </cell>
          <cell r="B488" t="str">
            <v>INEXISTENTE</v>
          </cell>
          <cell r="C488" t="str">
            <v>INEXISTENTE</v>
          </cell>
          <cell r="D488" t="str">
            <v>INEXISTENTE</v>
          </cell>
          <cell r="E488" t="str">
            <v>INEXISTENTE</v>
          </cell>
          <cell r="F488" t="str">
            <v>INEXISTENTE</v>
          </cell>
          <cell r="G488" t="str">
            <v>INEXISTENTE</v>
          </cell>
          <cell r="H488" t="str">
            <v>INEXISTENTE</v>
          </cell>
          <cell r="I488" t="str">
            <v>INEXISTENTE</v>
          </cell>
          <cell r="J488" t="str">
            <v>INEXISTENTE</v>
          </cell>
          <cell r="K488" t="str">
            <v>INEXISTENTE</v>
          </cell>
          <cell r="L488" t="str">
            <v>INEXISTENTE</v>
          </cell>
          <cell r="M488" t="str">
            <v>INEXISTENTE</v>
          </cell>
          <cell r="N488" t="str">
            <v>INEXISTENTE</v>
          </cell>
          <cell r="O488" t="str">
            <v>INEXISTENTE</v>
          </cell>
          <cell r="P488" t="str">
            <v>INEXISTENTE</v>
          </cell>
          <cell r="Q488" t="str">
            <v>INEXISTENTE</v>
          </cell>
          <cell r="R488" t="str">
            <v>INEXISTENTE</v>
          </cell>
          <cell r="S488" t="str">
            <v>INEXISTENTE</v>
          </cell>
          <cell r="T488" t="str">
            <v>INEXISTENTE</v>
          </cell>
          <cell r="U488" t="str">
            <v>INEXISTENTE</v>
          </cell>
          <cell r="V488" t="str">
            <v>INEXISTENTE</v>
          </cell>
          <cell r="W488" t="str">
            <v>INEXISTENTE</v>
          </cell>
          <cell r="X488" t="str">
            <v>INEXISTENTE</v>
          </cell>
          <cell r="Y488" t="str">
            <v>INEXISTENTE</v>
          </cell>
          <cell r="Z488" t="str">
            <v>INEXISTENTE</v>
          </cell>
          <cell r="AA488" t="str">
            <v>INEXISTENTE</v>
          </cell>
          <cell r="AB488" t="str">
            <v>INEXISTENTE</v>
          </cell>
        </row>
        <row r="489">
          <cell r="A489">
            <v>44044</v>
          </cell>
          <cell r="B489" t="str">
            <v>INEXISTENTE</v>
          </cell>
          <cell r="C489" t="str">
            <v>INEXISTENTE</v>
          </cell>
          <cell r="D489" t="str">
            <v>INEXISTENTE</v>
          </cell>
          <cell r="E489" t="str">
            <v>INEXISTENTE</v>
          </cell>
          <cell r="F489" t="str">
            <v>INEXISTENTE</v>
          </cell>
          <cell r="G489" t="str">
            <v>INEXISTENTE</v>
          </cell>
          <cell r="H489" t="str">
            <v>INEXISTENTE</v>
          </cell>
          <cell r="I489" t="str">
            <v>INEXISTENTE</v>
          </cell>
          <cell r="J489" t="str">
            <v>INEXISTENTE</v>
          </cell>
          <cell r="K489" t="str">
            <v>INEXISTENTE</v>
          </cell>
          <cell r="L489" t="str">
            <v>INEXISTENTE</v>
          </cell>
          <cell r="M489" t="str">
            <v>INEXISTENTE</v>
          </cell>
          <cell r="N489" t="str">
            <v>INEXISTENTE</v>
          </cell>
          <cell r="O489" t="str">
            <v>INEXISTENTE</v>
          </cell>
          <cell r="P489" t="str">
            <v>INEXISTENTE</v>
          </cell>
          <cell r="Q489" t="str">
            <v>INEXISTENTE</v>
          </cell>
          <cell r="R489" t="str">
            <v>INEXISTENTE</v>
          </cell>
          <cell r="S489" t="str">
            <v>INEXISTENTE</v>
          </cell>
          <cell r="T489" t="str">
            <v>INEXISTENTE</v>
          </cell>
          <cell r="U489" t="str">
            <v>INEXISTENTE</v>
          </cell>
          <cell r="V489" t="str">
            <v>INEXISTENTE</v>
          </cell>
          <cell r="W489" t="str">
            <v>INEXISTENTE</v>
          </cell>
          <cell r="X489" t="str">
            <v>INEXISTENTE</v>
          </cell>
          <cell r="Y489" t="str">
            <v>INEXISTENTE</v>
          </cell>
          <cell r="Z489" t="str">
            <v>INEXISTENTE</v>
          </cell>
          <cell r="AA489" t="str">
            <v>INEXISTENTE</v>
          </cell>
          <cell r="AB489" t="str">
            <v>INEXISTENTE</v>
          </cell>
        </row>
        <row r="490">
          <cell r="A490">
            <v>44075</v>
          </cell>
          <cell r="B490" t="str">
            <v>INEXISTENTE</v>
          </cell>
          <cell r="C490" t="str">
            <v>INEXISTENTE</v>
          </cell>
          <cell r="D490" t="str">
            <v>INEXISTENTE</v>
          </cell>
          <cell r="E490" t="str">
            <v>INEXISTENTE</v>
          </cell>
          <cell r="F490" t="str">
            <v>INEXISTENTE</v>
          </cell>
          <cell r="G490" t="str">
            <v>INEXISTENTE</v>
          </cell>
          <cell r="H490" t="str">
            <v>INEXISTENTE</v>
          </cell>
          <cell r="I490" t="str">
            <v>INEXISTENTE</v>
          </cell>
          <cell r="J490" t="str">
            <v>INEXISTENTE</v>
          </cell>
          <cell r="K490" t="str">
            <v>INEXISTENTE</v>
          </cell>
          <cell r="L490" t="str">
            <v>INEXISTENTE</v>
          </cell>
          <cell r="M490" t="str">
            <v>INEXISTENTE</v>
          </cell>
          <cell r="N490" t="str">
            <v>INEXISTENTE</v>
          </cell>
          <cell r="O490" t="str">
            <v>INEXISTENTE</v>
          </cell>
          <cell r="P490" t="str">
            <v>INEXISTENTE</v>
          </cell>
          <cell r="Q490" t="str">
            <v>INEXISTENTE</v>
          </cell>
          <cell r="R490" t="str">
            <v>INEXISTENTE</v>
          </cell>
          <cell r="S490" t="str">
            <v>INEXISTENTE</v>
          </cell>
          <cell r="T490" t="str">
            <v>INEXISTENTE</v>
          </cell>
          <cell r="U490" t="str">
            <v>INEXISTENTE</v>
          </cell>
          <cell r="V490" t="str">
            <v>INEXISTENTE</v>
          </cell>
          <cell r="W490" t="str">
            <v>INEXISTENTE</v>
          </cell>
          <cell r="X490" t="str">
            <v>INEXISTENTE</v>
          </cell>
          <cell r="Y490" t="str">
            <v>INEXISTENTE</v>
          </cell>
          <cell r="Z490" t="str">
            <v>INEXISTENTE</v>
          </cell>
          <cell r="AA490" t="str">
            <v>INEXISTENTE</v>
          </cell>
          <cell r="AB490" t="str">
            <v>INEXISTENTE</v>
          </cell>
        </row>
        <row r="491">
          <cell r="A491">
            <v>44105</v>
          </cell>
          <cell r="B491" t="str">
            <v>INEXISTENTE</v>
          </cell>
          <cell r="C491" t="str">
            <v>INEXISTENTE</v>
          </cell>
          <cell r="D491" t="str">
            <v>INEXISTENTE</v>
          </cell>
          <cell r="E491" t="str">
            <v>INEXISTENTE</v>
          </cell>
          <cell r="F491" t="str">
            <v>INEXISTENTE</v>
          </cell>
          <cell r="G491" t="str">
            <v>INEXISTENTE</v>
          </cell>
          <cell r="H491" t="str">
            <v>INEXISTENTE</v>
          </cell>
          <cell r="I491" t="str">
            <v>INEXISTENTE</v>
          </cell>
          <cell r="J491" t="str">
            <v>INEXISTENTE</v>
          </cell>
          <cell r="K491" t="str">
            <v>INEXISTENTE</v>
          </cell>
          <cell r="L491" t="str">
            <v>INEXISTENTE</v>
          </cell>
          <cell r="M491" t="str">
            <v>INEXISTENTE</v>
          </cell>
          <cell r="N491" t="str">
            <v>INEXISTENTE</v>
          </cell>
          <cell r="O491" t="str">
            <v>INEXISTENTE</v>
          </cell>
          <cell r="P491" t="str">
            <v>INEXISTENTE</v>
          </cell>
          <cell r="Q491" t="str">
            <v>INEXISTENTE</v>
          </cell>
          <cell r="R491" t="str">
            <v>INEXISTENTE</v>
          </cell>
          <cell r="S491" t="str">
            <v>INEXISTENTE</v>
          </cell>
          <cell r="T491" t="str">
            <v>INEXISTENTE</v>
          </cell>
          <cell r="U491" t="str">
            <v>INEXISTENTE</v>
          </cell>
          <cell r="V491" t="str">
            <v>INEXISTENTE</v>
          </cell>
          <cell r="W491" t="str">
            <v>INEXISTENTE</v>
          </cell>
          <cell r="X491" t="str">
            <v>INEXISTENTE</v>
          </cell>
          <cell r="Y491" t="str">
            <v>INEXISTENTE</v>
          </cell>
          <cell r="Z491" t="str">
            <v>INEXISTENTE</v>
          </cell>
          <cell r="AA491" t="str">
            <v>INEXISTENTE</v>
          </cell>
          <cell r="AB491" t="str">
            <v>INEXISTENTE</v>
          </cell>
        </row>
        <row r="492">
          <cell r="A492">
            <v>44136</v>
          </cell>
          <cell r="B492" t="str">
            <v>INEXISTENTE</v>
          </cell>
          <cell r="C492" t="str">
            <v>INEXISTENTE</v>
          </cell>
          <cell r="D492" t="str">
            <v>INEXISTENTE</v>
          </cell>
          <cell r="E492" t="str">
            <v>INEXISTENTE</v>
          </cell>
          <cell r="F492" t="str">
            <v>INEXISTENTE</v>
          </cell>
          <cell r="G492" t="str">
            <v>INEXISTENTE</v>
          </cell>
          <cell r="H492" t="str">
            <v>INEXISTENTE</v>
          </cell>
          <cell r="I492" t="str">
            <v>INEXISTENTE</v>
          </cell>
          <cell r="J492" t="str">
            <v>INEXISTENTE</v>
          </cell>
          <cell r="K492" t="str">
            <v>INEXISTENTE</v>
          </cell>
          <cell r="L492" t="str">
            <v>INEXISTENTE</v>
          </cell>
          <cell r="M492" t="str">
            <v>INEXISTENTE</v>
          </cell>
          <cell r="N492" t="str">
            <v>INEXISTENTE</v>
          </cell>
          <cell r="O492" t="str">
            <v>INEXISTENTE</v>
          </cell>
          <cell r="P492" t="str">
            <v>INEXISTENTE</v>
          </cell>
          <cell r="Q492" t="str">
            <v>INEXISTENTE</v>
          </cell>
          <cell r="R492" t="str">
            <v>INEXISTENTE</v>
          </cell>
          <cell r="S492" t="str">
            <v>INEXISTENTE</v>
          </cell>
          <cell r="T492" t="str">
            <v>INEXISTENTE</v>
          </cell>
          <cell r="U492" t="str">
            <v>INEXISTENTE</v>
          </cell>
          <cell r="V492" t="str">
            <v>INEXISTENTE</v>
          </cell>
          <cell r="W492" t="str">
            <v>INEXISTENTE</v>
          </cell>
          <cell r="X492" t="str">
            <v>INEXISTENTE</v>
          </cell>
          <cell r="Y492" t="str">
            <v>INEXISTENTE</v>
          </cell>
          <cell r="Z492" t="str">
            <v>INEXISTENTE</v>
          </cell>
          <cell r="AA492" t="str">
            <v>INEXISTENTE</v>
          </cell>
          <cell r="AB492" t="str">
            <v>INEXISTENTE</v>
          </cell>
        </row>
        <row r="493">
          <cell r="A493">
            <v>44166</v>
          </cell>
          <cell r="B493" t="str">
            <v>INEXISTENTE</v>
          </cell>
          <cell r="C493" t="str">
            <v>INEXISTENTE</v>
          </cell>
          <cell r="D493" t="str">
            <v>INEXISTENTE</v>
          </cell>
          <cell r="E493" t="str">
            <v>INEXISTENTE</v>
          </cell>
          <cell r="F493" t="str">
            <v>INEXISTENTE</v>
          </cell>
          <cell r="G493" t="str">
            <v>INEXISTENTE</v>
          </cell>
          <cell r="H493" t="str">
            <v>INEXISTENTE</v>
          </cell>
          <cell r="I493" t="str">
            <v>INEXISTENTE</v>
          </cell>
          <cell r="J493" t="str">
            <v>INEXISTENTE</v>
          </cell>
          <cell r="K493" t="str">
            <v>INEXISTENTE</v>
          </cell>
          <cell r="L493" t="str">
            <v>INEXISTENTE</v>
          </cell>
          <cell r="M493" t="str">
            <v>INEXISTENTE</v>
          </cell>
          <cell r="N493" t="str">
            <v>INEXISTENTE</v>
          </cell>
          <cell r="O493" t="str">
            <v>INEXISTENTE</v>
          </cell>
          <cell r="P493" t="str">
            <v>INEXISTENTE</v>
          </cell>
          <cell r="Q493" t="str">
            <v>INEXISTENTE</v>
          </cell>
          <cell r="R493" t="str">
            <v>INEXISTENTE</v>
          </cell>
          <cell r="S493" t="str">
            <v>INEXISTENTE</v>
          </cell>
          <cell r="T493" t="str">
            <v>INEXISTENTE</v>
          </cell>
          <cell r="U493" t="str">
            <v>INEXISTENTE</v>
          </cell>
          <cell r="V493" t="str">
            <v>INEXISTENTE</v>
          </cell>
          <cell r="W493" t="str">
            <v>INEXISTENTE</v>
          </cell>
          <cell r="X493" t="str">
            <v>INEXISTENTE</v>
          </cell>
          <cell r="Y493" t="str">
            <v>INEXISTENTE</v>
          </cell>
          <cell r="Z493" t="str">
            <v>INEXISTENTE</v>
          </cell>
          <cell r="AA493" t="str">
            <v>INEXISTENTE</v>
          </cell>
          <cell r="AB493" t="str">
            <v>INEXISTENTE</v>
          </cell>
        </row>
        <row r="494">
          <cell r="A494">
            <v>44197</v>
          </cell>
          <cell r="B494" t="str">
            <v>INEXISTENTE</v>
          </cell>
          <cell r="C494" t="str">
            <v>INEXISTENTE</v>
          </cell>
          <cell r="D494" t="str">
            <v>INEXISTENTE</v>
          </cell>
          <cell r="E494" t="str">
            <v>INEXISTENTE</v>
          </cell>
          <cell r="F494" t="str">
            <v>INEXISTENTE</v>
          </cell>
          <cell r="G494" t="str">
            <v>INEXISTENTE</v>
          </cell>
          <cell r="H494" t="str">
            <v>INEXISTENTE</v>
          </cell>
          <cell r="I494" t="str">
            <v>INEXISTENTE</v>
          </cell>
          <cell r="J494" t="str">
            <v>INEXISTENTE</v>
          </cell>
          <cell r="K494" t="str">
            <v>INEXISTENTE</v>
          </cell>
          <cell r="L494" t="str">
            <v>INEXISTENTE</v>
          </cell>
          <cell r="M494" t="str">
            <v>INEXISTENTE</v>
          </cell>
          <cell r="N494" t="str">
            <v>INEXISTENTE</v>
          </cell>
          <cell r="O494" t="str">
            <v>INEXISTENTE</v>
          </cell>
          <cell r="P494" t="str">
            <v>INEXISTENTE</v>
          </cell>
          <cell r="Q494" t="str">
            <v>INEXISTENTE</v>
          </cell>
          <cell r="R494" t="str">
            <v>INEXISTENTE</v>
          </cell>
          <cell r="S494" t="str">
            <v>INEXISTENTE</v>
          </cell>
          <cell r="T494" t="str">
            <v>INEXISTENTE</v>
          </cell>
          <cell r="U494" t="str">
            <v>INEXISTENTE</v>
          </cell>
          <cell r="V494" t="str">
            <v>INEXISTENTE</v>
          </cell>
          <cell r="W494" t="str">
            <v>INEXISTENTE</v>
          </cell>
          <cell r="X494" t="str">
            <v>INEXISTENTE</v>
          </cell>
          <cell r="Y494" t="str">
            <v>INEXISTENTE</v>
          </cell>
          <cell r="Z494" t="str">
            <v>INEXISTENTE</v>
          </cell>
          <cell r="AA494" t="str">
            <v>INEXISTENTE</v>
          </cell>
          <cell r="AB494" t="str">
            <v>INEXISTENTE</v>
          </cell>
        </row>
        <row r="495">
          <cell r="A495">
            <v>44228</v>
          </cell>
          <cell r="B495" t="str">
            <v>INEXISTENTE</v>
          </cell>
          <cell r="C495" t="str">
            <v>INEXISTENTE</v>
          </cell>
          <cell r="D495" t="str">
            <v>INEXISTENTE</v>
          </cell>
          <cell r="E495" t="str">
            <v>INEXISTENTE</v>
          </cell>
          <cell r="F495" t="str">
            <v>INEXISTENTE</v>
          </cell>
          <cell r="G495" t="str">
            <v>INEXISTENTE</v>
          </cell>
          <cell r="H495" t="str">
            <v>INEXISTENTE</v>
          </cell>
          <cell r="I495" t="str">
            <v>INEXISTENTE</v>
          </cell>
          <cell r="J495" t="str">
            <v>INEXISTENTE</v>
          </cell>
          <cell r="K495" t="str">
            <v>INEXISTENTE</v>
          </cell>
          <cell r="L495" t="str">
            <v>INEXISTENTE</v>
          </cell>
          <cell r="M495" t="str">
            <v>INEXISTENTE</v>
          </cell>
          <cell r="N495" t="str">
            <v>INEXISTENTE</v>
          </cell>
          <cell r="O495" t="str">
            <v>INEXISTENTE</v>
          </cell>
          <cell r="P495" t="str">
            <v>INEXISTENTE</v>
          </cell>
          <cell r="Q495" t="str">
            <v>INEXISTENTE</v>
          </cell>
          <cell r="R495" t="str">
            <v>INEXISTENTE</v>
          </cell>
          <cell r="S495" t="str">
            <v>INEXISTENTE</v>
          </cell>
          <cell r="T495" t="str">
            <v>INEXISTENTE</v>
          </cell>
          <cell r="U495" t="str">
            <v>INEXISTENTE</v>
          </cell>
          <cell r="V495" t="str">
            <v>INEXISTENTE</v>
          </cell>
          <cell r="W495" t="str">
            <v>INEXISTENTE</v>
          </cell>
          <cell r="X495" t="str">
            <v>INEXISTENTE</v>
          </cell>
          <cell r="Y495" t="str">
            <v>INEXISTENTE</v>
          </cell>
          <cell r="Z495" t="str">
            <v>INEXISTENTE</v>
          </cell>
          <cell r="AA495" t="str">
            <v>INEXISTENTE</v>
          </cell>
          <cell r="AB495" t="str">
            <v>INEXISTENTE</v>
          </cell>
        </row>
        <row r="496">
          <cell r="A496">
            <v>44256</v>
          </cell>
          <cell r="B496" t="str">
            <v>INEXISTENTE</v>
          </cell>
          <cell r="C496" t="str">
            <v>INEXISTENTE</v>
          </cell>
          <cell r="D496" t="str">
            <v>INEXISTENTE</v>
          </cell>
          <cell r="E496" t="str">
            <v>INEXISTENTE</v>
          </cell>
          <cell r="F496" t="str">
            <v>INEXISTENTE</v>
          </cell>
          <cell r="G496" t="str">
            <v>INEXISTENTE</v>
          </cell>
          <cell r="H496" t="str">
            <v>INEXISTENTE</v>
          </cell>
          <cell r="I496" t="str">
            <v>INEXISTENTE</v>
          </cell>
          <cell r="J496" t="str">
            <v>INEXISTENTE</v>
          </cell>
          <cell r="K496" t="str">
            <v>INEXISTENTE</v>
          </cell>
          <cell r="L496" t="str">
            <v>INEXISTENTE</v>
          </cell>
          <cell r="M496" t="str">
            <v>INEXISTENTE</v>
          </cell>
          <cell r="N496" t="str">
            <v>INEXISTENTE</v>
          </cell>
          <cell r="O496" t="str">
            <v>INEXISTENTE</v>
          </cell>
          <cell r="P496" t="str">
            <v>INEXISTENTE</v>
          </cell>
          <cell r="Q496" t="str">
            <v>INEXISTENTE</v>
          </cell>
          <cell r="R496" t="str">
            <v>INEXISTENTE</v>
          </cell>
          <cell r="S496" t="str">
            <v>INEXISTENTE</v>
          </cell>
          <cell r="T496" t="str">
            <v>INEXISTENTE</v>
          </cell>
          <cell r="U496" t="str">
            <v>INEXISTENTE</v>
          </cell>
          <cell r="V496" t="str">
            <v>INEXISTENTE</v>
          </cell>
          <cell r="W496" t="str">
            <v>INEXISTENTE</v>
          </cell>
          <cell r="X496" t="str">
            <v>INEXISTENTE</v>
          </cell>
          <cell r="Y496" t="str">
            <v>INEXISTENTE</v>
          </cell>
          <cell r="Z496" t="str">
            <v>INEXISTENTE</v>
          </cell>
          <cell r="AA496" t="str">
            <v>INEXISTENTE</v>
          </cell>
          <cell r="AB496" t="str">
            <v>INEXISTENTE</v>
          </cell>
        </row>
        <row r="497">
          <cell r="A497">
            <v>44287</v>
          </cell>
          <cell r="B497" t="str">
            <v>INEXISTENTE</v>
          </cell>
          <cell r="C497" t="str">
            <v>INEXISTENTE</v>
          </cell>
          <cell r="D497" t="str">
            <v>INEXISTENTE</v>
          </cell>
          <cell r="E497" t="str">
            <v>INEXISTENTE</v>
          </cell>
          <cell r="F497" t="str">
            <v>INEXISTENTE</v>
          </cell>
          <cell r="G497" t="str">
            <v>INEXISTENTE</v>
          </cell>
          <cell r="H497" t="str">
            <v>INEXISTENTE</v>
          </cell>
          <cell r="I497" t="str">
            <v>INEXISTENTE</v>
          </cell>
          <cell r="J497" t="str">
            <v>INEXISTENTE</v>
          </cell>
          <cell r="K497" t="str">
            <v>INEXISTENTE</v>
          </cell>
          <cell r="L497" t="str">
            <v>INEXISTENTE</v>
          </cell>
          <cell r="M497" t="str">
            <v>INEXISTENTE</v>
          </cell>
          <cell r="N497" t="str">
            <v>INEXISTENTE</v>
          </cell>
          <cell r="O497" t="str">
            <v>INEXISTENTE</v>
          </cell>
          <cell r="P497" t="str">
            <v>INEXISTENTE</v>
          </cell>
          <cell r="Q497" t="str">
            <v>INEXISTENTE</v>
          </cell>
          <cell r="R497" t="str">
            <v>INEXISTENTE</v>
          </cell>
          <cell r="S497" t="str">
            <v>INEXISTENTE</v>
          </cell>
          <cell r="T497" t="str">
            <v>INEXISTENTE</v>
          </cell>
          <cell r="U497" t="str">
            <v>INEXISTENTE</v>
          </cell>
          <cell r="V497" t="str">
            <v>INEXISTENTE</v>
          </cell>
          <cell r="W497" t="str">
            <v>INEXISTENTE</v>
          </cell>
          <cell r="X497" t="str">
            <v>INEXISTENTE</v>
          </cell>
          <cell r="Y497" t="str">
            <v>INEXISTENTE</v>
          </cell>
          <cell r="Z497" t="str">
            <v>INEXISTENTE</v>
          </cell>
          <cell r="AA497" t="str">
            <v>INEXISTENTE</v>
          </cell>
          <cell r="AB497" t="str">
            <v>INEXISTENTE</v>
          </cell>
        </row>
        <row r="498">
          <cell r="A498">
            <v>44317</v>
          </cell>
          <cell r="B498" t="str">
            <v>INEXISTENTE</v>
          </cell>
          <cell r="C498" t="str">
            <v>INEXISTENTE</v>
          </cell>
          <cell r="D498" t="str">
            <v>INEXISTENTE</v>
          </cell>
          <cell r="E498" t="str">
            <v>INEXISTENTE</v>
          </cell>
          <cell r="F498" t="str">
            <v>INEXISTENTE</v>
          </cell>
          <cell r="G498" t="str">
            <v>INEXISTENTE</v>
          </cell>
          <cell r="H498" t="str">
            <v>INEXISTENTE</v>
          </cell>
          <cell r="I498" t="str">
            <v>INEXISTENTE</v>
          </cell>
          <cell r="J498" t="str">
            <v>INEXISTENTE</v>
          </cell>
          <cell r="K498" t="str">
            <v>INEXISTENTE</v>
          </cell>
          <cell r="L498" t="str">
            <v>INEXISTENTE</v>
          </cell>
          <cell r="M498" t="str">
            <v>INEXISTENTE</v>
          </cell>
          <cell r="N498" t="str">
            <v>INEXISTENTE</v>
          </cell>
          <cell r="O498" t="str">
            <v>INEXISTENTE</v>
          </cell>
          <cell r="P498" t="str">
            <v>INEXISTENTE</v>
          </cell>
          <cell r="Q498" t="str">
            <v>INEXISTENTE</v>
          </cell>
          <cell r="R498" t="str">
            <v>INEXISTENTE</v>
          </cell>
          <cell r="S498" t="str">
            <v>INEXISTENTE</v>
          </cell>
          <cell r="T498" t="str">
            <v>INEXISTENTE</v>
          </cell>
          <cell r="U498" t="str">
            <v>INEXISTENTE</v>
          </cell>
          <cell r="V498" t="str">
            <v>INEXISTENTE</v>
          </cell>
          <cell r="W498" t="str">
            <v>INEXISTENTE</v>
          </cell>
          <cell r="X498" t="str">
            <v>INEXISTENTE</v>
          </cell>
          <cell r="Y498" t="str">
            <v>INEXISTENTE</v>
          </cell>
          <cell r="Z498" t="str">
            <v>INEXISTENTE</v>
          </cell>
          <cell r="AA498" t="str">
            <v>INEXISTENTE</v>
          </cell>
          <cell r="AB498" t="str">
            <v>INEXISTENTE</v>
          </cell>
        </row>
        <row r="499">
          <cell r="A499">
            <v>44348</v>
          </cell>
          <cell r="B499" t="str">
            <v>INEXISTENTE</v>
          </cell>
          <cell r="C499" t="str">
            <v>INEXISTENTE</v>
          </cell>
          <cell r="D499" t="str">
            <v>INEXISTENTE</v>
          </cell>
          <cell r="E499" t="str">
            <v>INEXISTENTE</v>
          </cell>
          <cell r="F499" t="str">
            <v>INEXISTENTE</v>
          </cell>
          <cell r="G499" t="str">
            <v>INEXISTENTE</v>
          </cell>
          <cell r="H499" t="str">
            <v>INEXISTENTE</v>
          </cell>
          <cell r="I499" t="str">
            <v>INEXISTENTE</v>
          </cell>
          <cell r="J499" t="str">
            <v>INEXISTENTE</v>
          </cell>
          <cell r="K499" t="str">
            <v>INEXISTENTE</v>
          </cell>
          <cell r="L499" t="str">
            <v>INEXISTENTE</v>
          </cell>
          <cell r="M499" t="str">
            <v>INEXISTENTE</v>
          </cell>
          <cell r="N499" t="str">
            <v>INEXISTENTE</v>
          </cell>
          <cell r="O499" t="str">
            <v>INEXISTENTE</v>
          </cell>
          <cell r="P499" t="str">
            <v>INEXISTENTE</v>
          </cell>
          <cell r="Q499" t="str">
            <v>INEXISTENTE</v>
          </cell>
          <cell r="R499" t="str">
            <v>INEXISTENTE</v>
          </cell>
          <cell r="S499" t="str">
            <v>INEXISTENTE</v>
          </cell>
          <cell r="T499" t="str">
            <v>INEXISTENTE</v>
          </cell>
          <cell r="U499" t="str">
            <v>INEXISTENTE</v>
          </cell>
          <cell r="V499" t="str">
            <v>INEXISTENTE</v>
          </cell>
          <cell r="W499" t="str">
            <v>INEXISTENTE</v>
          </cell>
          <cell r="X499" t="str">
            <v>INEXISTENTE</v>
          </cell>
          <cell r="Y499" t="str">
            <v>INEXISTENTE</v>
          </cell>
          <cell r="Z499" t="str">
            <v>INEXISTENTE</v>
          </cell>
          <cell r="AA499" t="str">
            <v>INEXISTENTE</v>
          </cell>
          <cell r="AB499" t="str">
            <v>INEXISTENTE</v>
          </cell>
        </row>
        <row r="500">
          <cell r="A500">
            <v>44378</v>
          </cell>
          <cell r="B500" t="str">
            <v>INEXISTENTE</v>
          </cell>
          <cell r="C500" t="str">
            <v>INEXISTENTE</v>
          </cell>
          <cell r="D500" t="str">
            <v>INEXISTENTE</v>
          </cell>
          <cell r="E500" t="str">
            <v>INEXISTENTE</v>
          </cell>
          <cell r="F500" t="str">
            <v>INEXISTENTE</v>
          </cell>
          <cell r="G500" t="str">
            <v>INEXISTENTE</v>
          </cell>
          <cell r="H500" t="str">
            <v>INEXISTENTE</v>
          </cell>
          <cell r="I500" t="str">
            <v>INEXISTENTE</v>
          </cell>
          <cell r="J500" t="str">
            <v>INEXISTENTE</v>
          </cell>
          <cell r="K500" t="str">
            <v>INEXISTENTE</v>
          </cell>
          <cell r="L500" t="str">
            <v>INEXISTENTE</v>
          </cell>
          <cell r="M500" t="str">
            <v>INEXISTENTE</v>
          </cell>
          <cell r="N500" t="str">
            <v>INEXISTENTE</v>
          </cell>
          <cell r="O500" t="str">
            <v>INEXISTENTE</v>
          </cell>
          <cell r="P500" t="str">
            <v>INEXISTENTE</v>
          </cell>
          <cell r="Q500" t="str">
            <v>INEXISTENTE</v>
          </cell>
          <cell r="R500" t="str">
            <v>INEXISTENTE</v>
          </cell>
          <cell r="S500" t="str">
            <v>INEXISTENTE</v>
          </cell>
          <cell r="T500" t="str">
            <v>INEXISTENTE</v>
          </cell>
          <cell r="U500" t="str">
            <v>INEXISTENTE</v>
          </cell>
          <cell r="V500" t="str">
            <v>INEXISTENTE</v>
          </cell>
          <cell r="W500" t="str">
            <v>INEXISTENTE</v>
          </cell>
          <cell r="X500" t="str">
            <v>INEXISTENTE</v>
          </cell>
          <cell r="Y500" t="str">
            <v>INEXISTENTE</v>
          </cell>
          <cell r="Z500" t="str">
            <v>INEXISTENTE</v>
          </cell>
          <cell r="AA500" t="str">
            <v>INEXISTENTE</v>
          </cell>
          <cell r="AB500" t="str">
            <v>INEXISTENTE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0"/>
  <sheetViews>
    <sheetView workbookViewId="0">
      <selection activeCell="C7" sqref="C7"/>
    </sheetView>
  </sheetViews>
  <sheetFormatPr defaultRowHeight="13.5" x14ac:dyDescent="0.25"/>
  <cols>
    <col min="1" max="1" width="9.140625" style="72"/>
    <col min="2" max="2" width="27" style="72" bestFit="1" customWidth="1"/>
    <col min="3" max="3" width="18.7109375" style="72" bestFit="1" customWidth="1"/>
    <col min="4" max="4" width="19" style="72" bestFit="1" customWidth="1"/>
    <col min="5" max="5" width="21.7109375" style="72" bestFit="1" customWidth="1"/>
    <col min="6" max="6" width="23.28515625" style="72" bestFit="1" customWidth="1"/>
    <col min="7" max="7" width="10.28515625" style="72" bestFit="1" customWidth="1"/>
    <col min="8" max="8" width="27.7109375" style="72" customWidth="1"/>
    <col min="9" max="9" width="16.5703125" style="72" bestFit="1" customWidth="1"/>
    <col min="10" max="10" width="18.42578125" style="72" bestFit="1" customWidth="1"/>
    <col min="11" max="16384" width="9.140625" style="72"/>
  </cols>
  <sheetData>
    <row r="1" spans="1:13" x14ac:dyDescent="0.25">
      <c r="B1" s="72" t="s">
        <v>66</v>
      </c>
      <c r="C1" s="73">
        <f ca="1">Analistas!C13:E13</f>
        <v>43245</v>
      </c>
      <c r="D1" s="74"/>
      <c r="E1" s="75"/>
      <c r="F1" s="76"/>
      <c r="H1" s="77"/>
    </row>
    <row r="2" spans="1:13" x14ac:dyDescent="0.25">
      <c r="B2" s="72" t="s">
        <v>59</v>
      </c>
      <c r="C2" s="73">
        <f ca="1">Analistas!G9</f>
        <v>43245</v>
      </c>
      <c r="D2" s="74"/>
      <c r="E2" s="76"/>
      <c r="F2" s="76"/>
      <c r="G2" s="76"/>
    </row>
    <row r="3" spans="1:13" x14ac:dyDescent="0.25">
      <c r="B3" s="72" t="s">
        <v>60</v>
      </c>
      <c r="C3" s="78">
        <f>IF(Analistas!C11:D11=Analistas!N1,0.005,IF(Analistas!C11:D11=Analistas!N2,0.005,IF(Analistas!C11:D11=Analistas!N3,0.01,IF(Analistas!C11:D11=Analistas!N4,0.01))))</f>
        <v>5.0000000000000001E-3</v>
      </c>
      <c r="D3" s="79"/>
      <c r="E3" s="76"/>
      <c r="F3" s="76"/>
      <c r="G3" s="76"/>
    </row>
    <row r="4" spans="1:13" x14ac:dyDescent="0.25">
      <c r="B4" s="72" t="s">
        <v>62</v>
      </c>
      <c r="C4" s="78" t="str">
        <f>IF(Analistas!C11:D11=Analistas!N1,"SIMPLES",IF(Analistas!C11:D11=Analistas!N2,"CAPITALIZADO",IF(Analistas!C11:D11=Analistas!N3,"SIMPLES",IF(Analistas!C11:D11=Analistas!N4,"CAPITALIZADO"))))</f>
        <v>SIMPLES</v>
      </c>
      <c r="D4" s="80"/>
      <c r="E4" s="76"/>
      <c r="F4" s="76"/>
      <c r="G4" s="76"/>
    </row>
    <row r="5" spans="1:13" x14ac:dyDescent="0.25">
      <c r="B5" s="72" t="s">
        <v>58</v>
      </c>
      <c r="C5" s="78">
        <f>IF(Analistas!C12:D12=Analistas!N1,0.005,IF(Analistas!C12:D12=Analistas!N2,0.005,IF(Analistas!C12:D12=Analistas!N3,0.01,IF(Analistas!C12:D12=Analistas!N4,0.01,IF(Analistas!C12:E12=Analistas!N5,"JUROS DA POUPANÇA - CAPITALIZADO","JUROS DA POUPANÇA - SIMPLES ")))))</f>
        <v>5.0000000000000001E-3</v>
      </c>
      <c r="D5" s="80"/>
      <c r="E5" s="76"/>
      <c r="F5" s="76"/>
      <c r="G5" s="76"/>
    </row>
    <row r="6" spans="1:13" x14ac:dyDescent="0.25">
      <c r="B6" s="72" t="s">
        <v>62</v>
      </c>
      <c r="C6" s="78" t="str">
        <f>IF(Analistas!C12:D12=Analistas!N1,"SIMPLES",IF(Analistas!C12:D12=Analistas!N2,"CAPITALIZADO",IF(Analistas!C12:D12=Analistas!N3,"SIMPLES",IF(Analistas!C12:D12=Analistas!N4,"CAPITALIZADO",IF(Analistas!C12:D12=Analistas!N5,"JUROS DA POUPANÇA - CAPITALIZADO","JUROS DA POUPANÇA - SIMPLES")))))</f>
        <v>SIMPLES</v>
      </c>
      <c r="D6" s="80"/>
      <c r="E6" s="76"/>
      <c r="F6" s="76"/>
      <c r="G6" s="76"/>
    </row>
    <row r="7" spans="1:13" x14ac:dyDescent="0.25">
      <c r="C7" s="79"/>
      <c r="D7" s="79"/>
      <c r="E7" s="76"/>
      <c r="F7" s="76"/>
      <c r="G7" s="76"/>
    </row>
    <row r="8" spans="1:13" x14ac:dyDescent="0.25">
      <c r="A8" s="72" t="s">
        <v>0</v>
      </c>
      <c r="B8" s="81" t="s">
        <v>61</v>
      </c>
      <c r="C8" s="82">
        <v>39995</v>
      </c>
      <c r="D8" s="83">
        <v>39995</v>
      </c>
      <c r="E8" s="84">
        <v>40026</v>
      </c>
      <c r="F8" s="85" t="s">
        <v>63</v>
      </c>
      <c r="M8" s="86"/>
    </row>
    <row r="9" spans="1:13" x14ac:dyDescent="0.25">
      <c r="A9" s="77">
        <f>Analistas!A38</f>
        <v>42522</v>
      </c>
      <c r="B9" s="72">
        <f ca="1">IF(OR(A9&gt;=$C$8,$C$2&lt;$C$1),0,(IF(A9&lt;=$C$1,((YEAR($C$8)-1900)-(YEAR($C$1)-1900))*12+(MONTH($C$8)-MONTH($C$1)),((YEAR($C$8)-1900)-(YEAR(A9)-1900))*12+(MONTH($C$8)-MONTH(A9)))))</f>
        <v>0</v>
      </c>
      <c r="C9" s="87">
        <f ca="1">IF(B9&lt;0,0,IF($C$4="SIMPLES",$C$3*B9,IF($C$4="CAPITALIZADO",(($C$3+1)^B9-1),0)))</f>
        <v>0</v>
      </c>
      <c r="D9" s="86">
        <f ca="1">IF(OR($C$2&lt;$D$8,A9&gt;=$C$2),0,IF(AND(A9&gt;$D$8,A9&gt;$C$1),((YEAR($C$2)-1900)-(YEAR(A9)-1900))*12+(MONTH($C$2)-MONTH(A9)),IF($C$1&gt;=$D$8,((YEAR($C$2)-1900)-(YEAR($C$1)-1900))*12+(MONTH($C$2)-MONTH($C$1)),((YEAR($C$2)-1900)-(YEAR($D$8)-1900))*12+(MONTH($C$2)-MONTH($D$8)))))</f>
        <v>0</v>
      </c>
      <c r="E9" s="87">
        <f t="shared" ref="E9:E72" ca="1" si="0">IF($C$6="JUROS DA POUPANÇA - CAPITALIZADO",IF(A9&gt;$E$8,(PRODUCT(OFFSET($D$350,MATCH(EDATE(A9,1),$A$351:$A$488,0),1,137,1))-1),IF($E$8&lt;$C$1,(PRODUCT(OFFSET($D$350,MATCH(EDATE($C$1,1),$A$351:$A$488,0),1,137,1))-1),IF(A9&lt;$E$8,(PRODUCT(OFFSET($D$350,MATCH($E$8,$A$351:$A$488,0),1,137,1))-1),(PRODUCT(OFFSET($D$350,MATCH(EDATE(A9,1),$A$351:$A$488,0),1,137,1))-1)))),IF($C$6="JUROS DA POUPANÇA - SIMPLES",IF(A9&gt;=$E$8,(SUM(OFFSET($D$350,MATCH(EDATE(A9,1),$A$351:$A$488,0),1,137,1))),IF($E$8&lt;=$C$1,(SUM(OFFSET($D$350,MATCH(EDATE($C$1,1),$A$351:$A$488,0),1,137,1))),IF(A9&lt;=$E$8,(SUM(OFFSET($D$350,MATCH($E$8,$A$351:$A$488,0),1,137,1)))))),IF($C$6="CAPITALIZADO",($C$5+1)^D9-1,IF($C$6="SIMPLES",(D9*$C$5)))))</f>
        <v>0</v>
      </c>
      <c r="F9" s="88">
        <f ca="1">IF(AND(E9&lt;0,C9=0),0,IF(AND(E9&lt;0,C9&gt;0),C9,IF(AND($C$4="CAPITALIZADO",$C$6="JUROS DA POUPANÇA - CAPITALIZADO"),((1+C9)*(1+E9)-1),IF(AND($C$4="CAPITALIZADO",$C$6="CAPITALIZADO"),((1+C9)*(1+E9)-1),C9+E9))))</f>
        <v>0</v>
      </c>
      <c r="H9" s="86"/>
    </row>
    <row r="10" spans="1:13" x14ac:dyDescent="0.25">
      <c r="A10" s="77">
        <f>Analistas!A39</f>
        <v>42552</v>
      </c>
      <c r="B10" s="72">
        <f t="shared" ref="B10:B73" ca="1" si="1">IF(OR(A10&gt;=$C$8,$C$2&lt;$C$1),0,(IF(A10&lt;=$C$1,((YEAR($C$8)-1900)-(YEAR($C$1)-1900))*12+(MONTH($C$8)-MONTH($C$1)),((YEAR($C$8)-1900)-(YEAR(A10)-1900))*12+(MONTH($C$8)-MONTH(A10)))))</f>
        <v>0</v>
      </c>
      <c r="C10" s="87">
        <f t="shared" ref="C10:C73" ca="1" si="2">IF(B10&lt;0,0,IF($C$4="SIMPLES",$C$3*B10,IF($C$4="CAPITALIZADO",(($C$3+1)^B10-1),0)))</f>
        <v>0</v>
      </c>
      <c r="D10" s="86">
        <f t="shared" ref="D10:D73" ca="1" si="3">IF(OR($C$2&lt;$D$8,A10&gt;=$C$2),0,IF(AND(A10&gt;$D$8,A10&gt;$C$1),((YEAR($C$2)-1900)-(YEAR(A10)-1900))*12+(MONTH($C$2)-MONTH(A10)),IF($C$1&gt;=$D$8,((YEAR($C$2)-1900)-(YEAR($C$1)-1900))*12+(MONTH($C$2)-MONTH($C$1)),((YEAR($C$2)-1900)-(YEAR($D$8)-1900))*12+(MONTH($C$2)-MONTH($D$8)))))</f>
        <v>0</v>
      </c>
      <c r="E10" s="87">
        <f t="shared" ca="1" si="0"/>
        <v>0</v>
      </c>
      <c r="F10" s="88">
        <f t="shared" ref="F10:F73" ca="1" si="4">IF(AND(E10&lt;0,C10=0),0,IF(AND(E10&lt;0,C10&gt;0),C10,IF(AND($C$4="CAPITALIZADO",$C$6="JUROS DA POUPANÇA - CAPITALIZADO"),((1+C10)*(1+E10)-1),IF(AND($C$4="CAPITALIZADO",$C$6="CAPITALIZADO"),((1+C10)*(1+E10)-1),C10+E10))))</f>
        <v>0</v>
      </c>
      <c r="G10" s="79"/>
      <c r="H10" s="86"/>
      <c r="I10" s="89"/>
      <c r="K10" s="90"/>
    </row>
    <row r="11" spans="1:13" x14ac:dyDescent="0.25">
      <c r="A11" s="77">
        <f>Analistas!A40</f>
        <v>29281</v>
      </c>
      <c r="B11" s="72">
        <f t="shared" ca="1" si="1"/>
        <v>-106</v>
      </c>
      <c r="C11" s="87">
        <f t="shared" ca="1" si="2"/>
        <v>0</v>
      </c>
      <c r="D11" s="86">
        <f t="shared" ca="1" si="3"/>
        <v>0</v>
      </c>
      <c r="E11" s="87">
        <f t="shared" ca="1" si="0"/>
        <v>0</v>
      </c>
      <c r="F11" s="88">
        <f t="shared" ca="1" si="4"/>
        <v>0</v>
      </c>
      <c r="H11" s="88"/>
      <c r="I11" s="89"/>
      <c r="K11" s="86"/>
    </row>
    <row r="12" spans="1:13" x14ac:dyDescent="0.25">
      <c r="A12" s="77">
        <f>Analistas!A41</f>
        <v>29312</v>
      </c>
      <c r="B12" s="72">
        <f t="shared" ca="1" si="1"/>
        <v>-106</v>
      </c>
      <c r="C12" s="87">
        <f t="shared" ca="1" si="2"/>
        <v>0</v>
      </c>
      <c r="D12" s="86">
        <f t="shared" ca="1" si="3"/>
        <v>0</v>
      </c>
      <c r="E12" s="87">
        <f t="shared" ca="1" si="0"/>
        <v>0</v>
      </c>
      <c r="F12" s="88">
        <f t="shared" ca="1" si="4"/>
        <v>0</v>
      </c>
      <c r="I12" s="91"/>
    </row>
    <row r="13" spans="1:13" x14ac:dyDescent="0.25">
      <c r="A13" s="77">
        <f>Analistas!A42</f>
        <v>29342</v>
      </c>
      <c r="B13" s="72">
        <f t="shared" ca="1" si="1"/>
        <v>-106</v>
      </c>
      <c r="C13" s="87">
        <f t="shared" ca="1" si="2"/>
        <v>0</v>
      </c>
      <c r="D13" s="86">
        <f t="shared" ca="1" si="3"/>
        <v>0</v>
      </c>
      <c r="E13" s="87">
        <f t="shared" ca="1" si="0"/>
        <v>0</v>
      </c>
      <c r="F13" s="88">
        <f t="shared" ca="1" si="4"/>
        <v>0</v>
      </c>
    </row>
    <row r="14" spans="1:13" x14ac:dyDescent="0.25">
      <c r="A14" s="77">
        <f>Analistas!A43</f>
        <v>29373</v>
      </c>
      <c r="B14" s="72">
        <f t="shared" ca="1" si="1"/>
        <v>-106</v>
      </c>
      <c r="C14" s="87">
        <f t="shared" ca="1" si="2"/>
        <v>0</v>
      </c>
      <c r="D14" s="86">
        <f t="shared" ca="1" si="3"/>
        <v>0</v>
      </c>
      <c r="E14" s="87">
        <f t="shared" ca="1" si="0"/>
        <v>0</v>
      </c>
      <c r="F14" s="88">
        <f t="shared" ca="1" si="4"/>
        <v>0</v>
      </c>
      <c r="I14" s="77"/>
    </row>
    <row r="15" spans="1:13" x14ac:dyDescent="0.25">
      <c r="A15" s="77">
        <f>Analistas!A44</f>
        <v>29403</v>
      </c>
      <c r="B15" s="72">
        <f t="shared" ca="1" si="1"/>
        <v>-106</v>
      </c>
      <c r="C15" s="87">
        <f t="shared" ca="1" si="2"/>
        <v>0</v>
      </c>
      <c r="D15" s="86">
        <f t="shared" ca="1" si="3"/>
        <v>0</v>
      </c>
      <c r="E15" s="87">
        <f t="shared" ca="1" si="0"/>
        <v>0</v>
      </c>
      <c r="F15" s="88">
        <f t="shared" ca="1" si="4"/>
        <v>0</v>
      </c>
    </row>
    <row r="16" spans="1:13" x14ac:dyDescent="0.25">
      <c r="A16" s="77">
        <f>Analistas!A45</f>
        <v>29434</v>
      </c>
      <c r="B16" s="72">
        <f t="shared" ca="1" si="1"/>
        <v>-106</v>
      </c>
      <c r="C16" s="87">
        <f t="shared" ca="1" si="2"/>
        <v>0</v>
      </c>
      <c r="D16" s="86">
        <f t="shared" ca="1" si="3"/>
        <v>0</v>
      </c>
      <c r="E16" s="87">
        <f t="shared" ca="1" si="0"/>
        <v>0</v>
      </c>
      <c r="F16" s="88">
        <f t="shared" ca="1" si="4"/>
        <v>0</v>
      </c>
    </row>
    <row r="17" spans="1:9" x14ac:dyDescent="0.25">
      <c r="A17" s="77">
        <f>Analistas!A46</f>
        <v>29465</v>
      </c>
      <c r="B17" s="72">
        <f t="shared" ca="1" si="1"/>
        <v>-106</v>
      </c>
      <c r="C17" s="87">
        <f t="shared" ca="1" si="2"/>
        <v>0</v>
      </c>
      <c r="D17" s="86">
        <f t="shared" ca="1" si="3"/>
        <v>0</v>
      </c>
      <c r="E17" s="87">
        <f t="shared" ca="1" si="0"/>
        <v>0</v>
      </c>
      <c r="F17" s="88">
        <f t="shared" ca="1" si="4"/>
        <v>0</v>
      </c>
      <c r="I17" s="77"/>
    </row>
    <row r="18" spans="1:9" x14ac:dyDescent="0.25">
      <c r="A18" s="77">
        <f>Analistas!A47</f>
        <v>29495</v>
      </c>
      <c r="B18" s="72">
        <f t="shared" ca="1" si="1"/>
        <v>-106</v>
      </c>
      <c r="C18" s="87">
        <f t="shared" ca="1" si="2"/>
        <v>0</v>
      </c>
      <c r="D18" s="86">
        <f t="shared" ca="1" si="3"/>
        <v>0</v>
      </c>
      <c r="E18" s="87">
        <f t="shared" ca="1" si="0"/>
        <v>0</v>
      </c>
      <c r="F18" s="88">
        <f t="shared" ca="1" si="4"/>
        <v>0</v>
      </c>
    </row>
    <row r="19" spans="1:9" x14ac:dyDescent="0.25">
      <c r="A19" s="77">
        <f>Analistas!A48</f>
        <v>29526</v>
      </c>
      <c r="B19" s="72">
        <f t="shared" ca="1" si="1"/>
        <v>-106</v>
      </c>
      <c r="C19" s="87">
        <f t="shared" ca="1" si="2"/>
        <v>0</v>
      </c>
      <c r="D19" s="86">
        <f t="shared" ca="1" si="3"/>
        <v>0</v>
      </c>
      <c r="E19" s="87">
        <f t="shared" ca="1" si="0"/>
        <v>0</v>
      </c>
      <c r="F19" s="88">
        <f t="shared" ca="1" si="4"/>
        <v>0</v>
      </c>
    </row>
    <row r="20" spans="1:9" x14ac:dyDescent="0.25">
      <c r="A20" s="77">
        <f>Analistas!A49</f>
        <v>29556</v>
      </c>
      <c r="B20" s="72">
        <f t="shared" ca="1" si="1"/>
        <v>-106</v>
      </c>
      <c r="C20" s="87">
        <f t="shared" ca="1" si="2"/>
        <v>0</v>
      </c>
      <c r="D20" s="86">
        <f t="shared" ca="1" si="3"/>
        <v>0</v>
      </c>
      <c r="E20" s="87">
        <f t="shared" ca="1" si="0"/>
        <v>0</v>
      </c>
      <c r="F20" s="88">
        <f t="shared" ca="1" si="4"/>
        <v>0</v>
      </c>
    </row>
    <row r="21" spans="1:9" x14ac:dyDescent="0.25">
      <c r="A21" s="77">
        <f>Analistas!A50</f>
        <v>29587</v>
      </c>
      <c r="B21" s="72">
        <f t="shared" ca="1" si="1"/>
        <v>-106</v>
      </c>
      <c r="C21" s="87">
        <f t="shared" ca="1" si="2"/>
        <v>0</v>
      </c>
      <c r="D21" s="86">
        <f t="shared" ca="1" si="3"/>
        <v>0</v>
      </c>
      <c r="E21" s="87">
        <f t="shared" ca="1" si="0"/>
        <v>0</v>
      </c>
      <c r="F21" s="88">
        <f t="shared" ca="1" si="4"/>
        <v>0</v>
      </c>
    </row>
    <row r="22" spans="1:9" x14ac:dyDescent="0.25">
      <c r="A22" s="77">
        <f>Analistas!A51</f>
        <v>29618</v>
      </c>
      <c r="B22" s="72">
        <f t="shared" ca="1" si="1"/>
        <v>-106</v>
      </c>
      <c r="C22" s="87">
        <f t="shared" ca="1" si="2"/>
        <v>0</v>
      </c>
      <c r="D22" s="86">
        <f t="shared" ca="1" si="3"/>
        <v>0</v>
      </c>
      <c r="E22" s="87">
        <f t="shared" ca="1" si="0"/>
        <v>0</v>
      </c>
      <c r="F22" s="88">
        <f t="shared" ca="1" si="4"/>
        <v>0</v>
      </c>
    </row>
    <row r="23" spans="1:9" x14ac:dyDescent="0.25">
      <c r="A23" s="77">
        <f>Analistas!A52</f>
        <v>29646</v>
      </c>
      <c r="B23" s="72">
        <f t="shared" ca="1" si="1"/>
        <v>-106</v>
      </c>
      <c r="C23" s="87">
        <f t="shared" ca="1" si="2"/>
        <v>0</v>
      </c>
      <c r="D23" s="86">
        <f t="shared" ca="1" si="3"/>
        <v>0</v>
      </c>
      <c r="E23" s="87">
        <f t="shared" ca="1" si="0"/>
        <v>0</v>
      </c>
      <c r="F23" s="88">
        <f t="shared" ca="1" si="4"/>
        <v>0</v>
      </c>
    </row>
    <row r="24" spans="1:9" x14ac:dyDescent="0.25">
      <c r="A24" s="77">
        <f>Analistas!A53</f>
        <v>29677</v>
      </c>
      <c r="B24" s="72">
        <f t="shared" ca="1" si="1"/>
        <v>-106</v>
      </c>
      <c r="C24" s="87">
        <f t="shared" ca="1" si="2"/>
        <v>0</v>
      </c>
      <c r="D24" s="86">
        <f t="shared" ca="1" si="3"/>
        <v>0</v>
      </c>
      <c r="E24" s="87">
        <f t="shared" ca="1" si="0"/>
        <v>0</v>
      </c>
      <c r="F24" s="88">
        <f t="shared" ca="1" si="4"/>
        <v>0</v>
      </c>
    </row>
    <row r="25" spans="1:9" x14ac:dyDescent="0.25">
      <c r="A25" s="77">
        <f>Analistas!A54</f>
        <v>29707</v>
      </c>
      <c r="B25" s="72">
        <f t="shared" ca="1" si="1"/>
        <v>-106</v>
      </c>
      <c r="C25" s="87">
        <f t="shared" ca="1" si="2"/>
        <v>0</v>
      </c>
      <c r="D25" s="86">
        <f t="shared" ca="1" si="3"/>
        <v>0</v>
      </c>
      <c r="E25" s="87">
        <f t="shared" ca="1" si="0"/>
        <v>0</v>
      </c>
      <c r="F25" s="88">
        <f t="shared" ca="1" si="4"/>
        <v>0</v>
      </c>
    </row>
    <row r="26" spans="1:9" x14ac:dyDescent="0.25">
      <c r="A26" s="77">
        <f>Analistas!A55</f>
        <v>29738</v>
      </c>
      <c r="B26" s="72">
        <f t="shared" ca="1" si="1"/>
        <v>-106</v>
      </c>
      <c r="C26" s="87">
        <f t="shared" ca="1" si="2"/>
        <v>0</v>
      </c>
      <c r="D26" s="86">
        <f t="shared" ca="1" si="3"/>
        <v>0</v>
      </c>
      <c r="E26" s="87">
        <f t="shared" ca="1" si="0"/>
        <v>0</v>
      </c>
      <c r="F26" s="88">
        <f t="shared" ca="1" si="4"/>
        <v>0</v>
      </c>
    </row>
    <row r="27" spans="1:9" x14ac:dyDescent="0.25">
      <c r="A27" s="77">
        <f>Analistas!A56</f>
        <v>29768</v>
      </c>
      <c r="B27" s="72">
        <f t="shared" ca="1" si="1"/>
        <v>-106</v>
      </c>
      <c r="C27" s="87">
        <f t="shared" ca="1" si="2"/>
        <v>0</v>
      </c>
      <c r="D27" s="86">
        <f t="shared" ca="1" si="3"/>
        <v>0</v>
      </c>
      <c r="E27" s="87">
        <f t="shared" ca="1" si="0"/>
        <v>0</v>
      </c>
      <c r="F27" s="88">
        <f t="shared" ca="1" si="4"/>
        <v>0</v>
      </c>
    </row>
    <row r="28" spans="1:9" x14ac:dyDescent="0.25">
      <c r="A28" s="77">
        <f>Analistas!A57</f>
        <v>29799</v>
      </c>
      <c r="B28" s="72">
        <f t="shared" ca="1" si="1"/>
        <v>-106</v>
      </c>
      <c r="C28" s="87">
        <f t="shared" ca="1" si="2"/>
        <v>0</v>
      </c>
      <c r="D28" s="86">
        <f t="shared" ca="1" si="3"/>
        <v>0</v>
      </c>
      <c r="E28" s="87">
        <f t="shared" ca="1" si="0"/>
        <v>0</v>
      </c>
      <c r="F28" s="88">
        <f t="shared" ca="1" si="4"/>
        <v>0</v>
      </c>
    </row>
    <row r="29" spans="1:9" x14ac:dyDescent="0.25">
      <c r="A29" s="77">
        <f>Analistas!A58</f>
        <v>29830</v>
      </c>
      <c r="B29" s="72">
        <f t="shared" ca="1" si="1"/>
        <v>-106</v>
      </c>
      <c r="C29" s="87">
        <f t="shared" ca="1" si="2"/>
        <v>0</v>
      </c>
      <c r="D29" s="86">
        <f t="shared" ca="1" si="3"/>
        <v>0</v>
      </c>
      <c r="E29" s="87">
        <f t="shared" ca="1" si="0"/>
        <v>0</v>
      </c>
      <c r="F29" s="88">
        <f t="shared" ca="1" si="4"/>
        <v>0</v>
      </c>
    </row>
    <row r="30" spans="1:9" x14ac:dyDescent="0.25">
      <c r="A30" s="77">
        <f>Analistas!A59</f>
        <v>29860</v>
      </c>
      <c r="B30" s="72">
        <f t="shared" ca="1" si="1"/>
        <v>-106</v>
      </c>
      <c r="C30" s="87">
        <f t="shared" ca="1" si="2"/>
        <v>0</v>
      </c>
      <c r="D30" s="86">
        <f t="shared" ca="1" si="3"/>
        <v>0</v>
      </c>
      <c r="E30" s="87">
        <f t="shared" ca="1" si="0"/>
        <v>0</v>
      </c>
      <c r="F30" s="88">
        <f t="shared" ca="1" si="4"/>
        <v>0</v>
      </c>
    </row>
    <row r="31" spans="1:9" x14ac:dyDescent="0.25">
      <c r="A31" s="77">
        <f>Analistas!A60</f>
        <v>29891</v>
      </c>
      <c r="B31" s="72">
        <f t="shared" ca="1" si="1"/>
        <v>-106</v>
      </c>
      <c r="C31" s="87">
        <f t="shared" ca="1" si="2"/>
        <v>0</v>
      </c>
      <c r="D31" s="86">
        <f t="shared" ca="1" si="3"/>
        <v>0</v>
      </c>
      <c r="E31" s="87">
        <f t="shared" ca="1" si="0"/>
        <v>0</v>
      </c>
      <c r="F31" s="88">
        <f t="shared" ca="1" si="4"/>
        <v>0</v>
      </c>
    </row>
    <row r="32" spans="1:9" x14ac:dyDescent="0.25">
      <c r="A32" s="77">
        <f>Analistas!A61</f>
        <v>29921</v>
      </c>
      <c r="B32" s="72">
        <f t="shared" ca="1" si="1"/>
        <v>-106</v>
      </c>
      <c r="C32" s="87">
        <f t="shared" ca="1" si="2"/>
        <v>0</v>
      </c>
      <c r="D32" s="86">
        <f t="shared" ca="1" si="3"/>
        <v>0</v>
      </c>
      <c r="E32" s="87">
        <f t="shared" ca="1" si="0"/>
        <v>0</v>
      </c>
      <c r="F32" s="88">
        <f t="shared" ca="1" si="4"/>
        <v>0</v>
      </c>
    </row>
    <row r="33" spans="1:6" x14ac:dyDescent="0.25">
      <c r="A33" s="77">
        <f>Analistas!A62</f>
        <v>29952</v>
      </c>
      <c r="B33" s="72">
        <f t="shared" ca="1" si="1"/>
        <v>-106</v>
      </c>
      <c r="C33" s="87">
        <f t="shared" ca="1" si="2"/>
        <v>0</v>
      </c>
      <c r="D33" s="86">
        <f t="shared" ca="1" si="3"/>
        <v>0</v>
      </c>
      <c r="E33" s="87">
        <f t="shared" ca="1" si="0"/>
        <v>0</v>
      </c>
      <c r="F33" s="88">
        <f t="shared" ca="1" si="4"/>
        <v>0</v>
      </c>
    </row>
    <row r="34" spans="1:6" x14ac:dyDescent="0.25">
      <c r="A34" s="77">
        <f>Analistas!A63</f>
        <v>29983</v>
      </c>
      <c r="B34" s="72">
        <f t="shared" ca="1" si="1"/>
        <v>-106</v>
      </c>
      <c r="C34" s="87">
        <f t="shared" ca="1" si="2"/>
        <v>0</v>
      </c>
      <c r="D34" s="86">
        <f t="shared" ca="1" si="3"/>
        <v>0</v>
      </c>
      <c r="E34" s="87">
        <f t="shared" ca="1" si="0"/>
        <v>0</v>
      </c>
      <c r="F34" s="88">
        <f t="shared" ca="1" si="4"/>
        <v>0</v>
      </c>
    </row>
    <row r="35" spans="1:6" x14ac:dyDescent="0.25">
      <c r="A35" s="77">
        <f>Analistas!A64</f>
        <v>30011</v>
      </c>
      <c r="B35" s="72">
        <f t="shared" ca="1" si="1"/>
        <v>-106</v>
      </c>
      <c r="C35" s="87">
        <f t="shared" ca="1" si="2"/>
        <v>0</v>
      </c>
      <c r="D35" s="86">
        <f t="shared" ca="1" si="3"/>
        <v>0</v>
      </c>
      <c r="E35" s="87">
        <f t="shared" ca="1" si="0"/>
        <v>0</v>
      </c>
      <c r="F35" s="88">
        <f t="shared" ca="1" si="4"/>
        <v>0</v>
      </c>
    </row>
    <row r="36" spans="1:6" x14ac:dyDescent="0.25">
      <c r="A36" s="77">
        <f>Analistas!A65</f>
        <v>30042</v>
      </c>
      <c r="B36" s="72">
        <f t="shared" ca="1" si="1"/>
        <v>-106</v>
      </c>
      <c r="C36" s="87">
        <f t="shared" ca="1" si="2"/>
        <v>0</v>
      </c>
      <c r="D36" s="86">
        <f t="shared" ca="1" si="3"/>
        <v>0</v>
      </c>
      <c r="E36" s="87">
        <f t="shared" ca="1" si="0"/>
        <v>0</v>
      </c>
      <c r="F36" s="88">
        <f t="shared" ca="1" si="4"/>
        <v>0</v>
      </c>
    </row>
    <row r="37" spans="1:6" x14ac:dyDescent="0.25">
      <c r="A37" s="77">
        <f>Analistas!A66</f>
        <v>30072</v>
      </c>
      <c r="B37" s="72">
        <f t="shared" ca="1" si="1"/>
        <v>-106</v>
      </c>
      <c r="C37" s="87">
        <f t="shared" ca="1" si="2"/>
        <v>0</v>
      </c>
      <c r="D37" s="86">
        <f t="shared" ca="1" si="3"/>
        <v>0</v>
      </c>
      <c r="E37" s="87">
        <f t="shared" ca="1" si="0"/>
        <v>0</v>
      </c>
      <c r="F37" s="88">
        <f t="shared" ca="1" si="4"/>
        <v>0</v>
      </c>
    </row>
    <row r="38" spans="1:6" x14ac:dyDescent="0.25">
      <c r="A38" s="77">
        <f>Analistas!A67</f>
        <v>30103</v>
      </c>
      <c r="B38" s="72">
        <f t="shared" ca="1" si="1"/>
        <v>-106</v>
      </c>
      <c r="C38" s="87">
        <f t="shared" ca="1" si="2"/>
        <v>0</v>
      </c>
      <c r="D38" s="86">
        <f t="shared" ca="1" si="3"/>
        <v>0</v>
      </c>
      <c r="E38" s="87">
        <f t="shared" ca="1" si="0"/>
        <v>0</v>
      </c>
      <c r="F38" s="88">
        <f t="shared" ca="1" si="4"/>
        <v>0</v>
      </c>
    </row>
    <row r="39" spans="1:6" x14ac:dyDescent="0.25">
      <c r="A39" s="77">
        <f>Analistas!A68</f>
        <v>30133</v>
      </c>
      <c r="B39" s="72">
        <f t="shared" ca="1" si="1"/>
        <v>-106</v>
      </c>
      <c r="C39" s="87">
        <f t="shared" ca="1" si="2"/>
        <v>0</v>
      </c>
      <c r="D39" s="86">
        <f t="shared" ca="1" si="3"/>
        <v>0</v>
      </c>
      <c r="E39" s="87">
        <f t="shared" ca="1" si="0"/>
        <v>0</v>
      </c>
      <c r="F39" s="88">
        <f t="shared" ca="1" si="4"/>
        <v>0</v>
      </c>
    </row>
    <row r="40" spans="1:6" x14ac:dyDescent="0.25">
      <c r="A40" s="77">
        <f>Analistas!A69</f>
        <v>30164</v>
      </c>
      <c r="B40" s="72">
        <f t="shared" ca="1" si="1"/>
        <v>-106</v>
      </c>
      <c r="C40" s="87">
        <f t="shared" ca="1" si="2"/>
        <v>0</v>
      </c>
      <c r="D40" s="86">
        <f t="shared" ca="1" si="3"/>
        <v>0</v>
      </c>
      <c r="E40" s="87">
        <f t="shared" ca="1" si="0"/>
        <v>0</v>
      </c>
      <c r="F40" s="88">
        <f t="shared" ca="1" si="4"/>
        <v>0</v>
      </c>
    </row>
    <row r="41" spans="1:6" x14ac:dyDescent="0.25">
      <c r="A41" s="77">
        <f>Analistas!A70</f>
        <v>30195</v>
      </c>
      <c r="B41" s="72">
        <f t="shared" ca="1" si="1"/>
        <v>-106</v>
      </c>
      <c r="C41" s="87">
        <f t="shared" ca="1" si="2"/>
        <v>0</v>
      </c>
      <c r="D41" s="86">
        <f t="shared" ca="1" si="3"/>
        <v>0</v>
      </c>
      <c r="E41" s="87">
        <f t="shared" ca="1" si="0"/>
        <v>0</v>
      </c>
      <c r="F41" s="88">
        <f t="shared" ca="1" si="4"/>
        <v>0</v>
      </c>
    </row>
    <row r="42" spans="1:6" x14ac:dyDescent="0.25">
      <c r="A42" s="77">
        <f>Analistas!A71</f>
        <v>30225</v>
      </c>
      <c r="B42" s="72">
        <f t="shared" ca="1" si="1"/>
        <v>-106</v>
      </c>
      <c r="C42" s="87">
        <f t="shared" ca="1" si="2"/>
        <v>0</v>
      </c>
      <c r="D42" s="86">
        <f t="shared" ca="1" si="3"/>
        <v>0</v>
      </c>
      <c r="E42" s="87">
        <f t="shared" ca="1" si="0"/>
        <v>0</v>
      </c>
      <c r="F42" s="88">
        <f t="shared" ca="1" si="4"/>
        <v>0</v>
      </c>
    </row>
    <row r="43" spans="1:6" x14ac:dyDescent="0.25">
      <c r="A43" s="77">
        <f>Analistas!A72</f>
        <v>30256</v>
      </c>
      <c r="B43" s="72">
        <f t="shared" ca="1" si="1"/>
        <v>-106</v>
      </c>
      <c r="C43" s="87">
        <f t="shared" ca="1" si="2"/>
        <v>0</v>
      </c>
      <c r="D43" s="86">
        <f t="shared" ca="1" si="3"/>
        <v>0</v>
      </c>
      <c r="E43" s="87">
        <f t="shared" ca="1" si="0"/>
        <v>0</v>
      </c>
      <c r="F43" s="88">
        <f t="shared" ca="1" si="4"/>
        <v>0</v>
      </c>
    </row>
    <row r="44" spans="1:6" x14ac:dyDescent="0.25">
      <c r="A44" s="77">
        <f>Analistas!A73</f>
        <v>30286</v>
      </c>
      <c r="B44" s="72">
        <f t="shared" ca="1" si="1"/>
        <v>-106</v>
      </c>
      <c r="C44" s="87">
        <f t="shared" ca="1" si="2"/>
        <v>0</v>
      </c>
      <c r="D44" s="86">
        <f t="shared" ca="1" si="3"/>
        <v>0</v>
      </c>
      <c r="E44" s="87">
        <f t="shared" ca="1" si="0"/>
        <v>0</v>
      </c>
      <c r="F44" s="88">
        <f t="shared" ca="1" si="4"/>
        <v>0</v>
      </c>
    </row>
    <row r="45" spans="1:6" x14ac:dyDescent="0.25">
      <c r="A45" s="77">
        <f>Analistas!A74</f>
        <v>30317</v>
      </c>
      <c r="B45" s="72">
        <f t="shared" ca="1" si="1"/>
        <v>-106</v>
      </c>
      <c r="C45" s="87">
        <f t="shared" ca="1" si="2"/>
        <v>0</v>
      </c>
      <c r="D45" s="86">
        <f t="shared" ca="1" si="3"/>
        <v>0</v>
      </c>
      <c r="E45" s="87">
        <f t="shared" ca="1" si="0"/>
        <v>0</v>
      </c>
      <c r="F45" s="88">
        <f t="shared" ca="1" si="4"/>
        <v>0</v>
      </c>
    </row>
    <row r="46" spans="1:6" x14ac:dyDescent="0.25">
      <c r="A46" s="77">
        <f>Analistas!A75</f>
        <v>30348</v>
      </c>
      <c r="B46" s="72">
        <f t="shared" ca="1" si="1"/>
        <v>-106</v>
      </c>
      <c r="C46" s="87">
        <f t="shared" ca="1" si="2"/>
        <v>0</v>
      </c>
      <c r="D46" s="86">
        <f t="shared" ca="1" si="3"/>
        <v>0</v>
      </c>
      <c r="E46" s="87">
        <f t="shared" ca="1" si="0"/>
        <v>0</v>
      </c>
      <c r="F46" s="88">
        <f t="shared" ca="1" si="4"/>
        <v>0</v>
      </c>
    </row>
    <row r="47" spans="1:6" x14ac:dyDescent="0.25">
      <c r="A47" s="77">
        <f>Analistas!A76</f>
        <v>30376</v>
      </c>
      <c r="B47" s="72">
        <f t="shared" ca="1" si="1"/>
        <v>-106</v>
      </c>
      <c r="C47" s="87">
        <f t="shared" ca="1" si="2"/>
        <v>0</v>
      </c>
      <c r="D47" s="86">
        <f t="shared" ca="1" si="3"/>
        <v>0</v>
      </c>
      <c r="E47" s="87">
        <f t="shared" ca="1" si="0"/>
        <v>0</v>
      </c>
      <c r="F47" s="88">
        <f t="shared" ca="1" si="4"/>
        <v>0</v>
      </c>
    </row>
    <row r="48" spans="1:6" x14ac:dyDescent="0.25">
      <c r="A48" s="77">
        <f>Analistas!A77</f>
        <v>30407</v>
      </c>
      <c r="B48" s="72">
        <f t="shared" ca="1" si="1"/>
        <v>-106</v>
      </c>
      <c r="C48" s="87">
        <f t="shared" ca="1" si="2"/>
        <v>0</v>
      </c>
      <c r="D48" s="86">
        <f t="shared" ca="1" si="3"/>
        <v>0</v>
      </c>
      <c r="E48" s="87">
        <f t="shared" ca="1" si="0"/>
        <v>0</v>
      </c>
      <c r="F48" s="88">
        <f t="shared" ca="1" si="4"/>
        <v>0</v>
      </c>
    </row>
    <row r="49" spans="1:6" x14ac:dyDescent="0.25">
      <c r="A49" s="77">
        <f>Analistas!A78</f>
        <v>30437</v>
      </c>
      <c r="B49" s="72">
        <f t="shared" ca="1" si="1"/>
        <v>-106</v>
      </c>
      <c r="C49" s="87">
        <f t="shared" ca="1" si="2"/>
        <v>0</v>
      </c>
      <c r="D49" s="86">
        <f t="shared" ca="1" si="3"/>
        <v>0</v>
      </c>
      <c r="E49" s="87">
        <f t="shared" ca="1" si="0"/>
        <v>0</v>
      </c>
      <c r="F49" s="88">
        <f t="shared" ca="1" si="4"/>
        <v>0</v>
      </c>
    </row>
    <row r="50" spans="1:6" x14ac:dyDescent="0.25">
      <c r="A50" s="77">
        <f>Analistas!A79</f>
        <v>30468</v>
      </c>
      <c r="B50" s="72">
        <f t="shared" ca="1" si="1"/>
        <v>-106</v>
      </c>
      <c r="C50" s="87">
        <f t="shared" ca="1" si="2"/>
        <v>0</v>
      </c>
      <c r="D50" s="86">
        <f t="shared" ca="1" si="3"/>
        <v>0</v>
      </c>
      <c r="E50" s="87">
        <f t="shared" ca="1" si="0"/>
        <v>0</v>
      </c>
      <c r="F50" s="88">
        <f t="shared" ca="1" si="4"/>
        <v>0</v>
      </c>
    </row>
    <row r="51" spans="1:6" x14ac:dyDescent="0.25">
      <c r="A51" s="77">
        <f>Analistas!A80</f>
        <v>30498</v>
      </c>
      <c r="B51" s="72">
        <f t="shared" ca="1" si="1"/>
        <v>-106</v>
      </c>
      <c r="C51" s="87">
        <f t="shared" ca="1" si="2"/>
        <v>0</v>
      </c>
      <c r="D51" s="86">
        <f t="shared" ca="1" si="3"/>
        <v>0</v>
      </c>
      <c r="E51" s="87">
        <f t="shared" ca="1" si="0"/>
        <v>0</v>
      </c>
      <c r="F51" s="88">
        <f t="shared" ca="1" si="4"/>
        <v>0</v>
      </c>
    </row>
    <row r="52" spans="1:6" x14ac:dyDescent="0.25">
      <c r="A52" s="77">
        <f>Analistas!A81</f>
        <v>30529</v>
      </c>
      <c r="B52" s="72">
        <f t="shared" ca="1" si="1"/>
        <v>-106</v>
      </c>
      <c r="C52" s="87">
        <f t="shared" ca="1" si="2"/>
        <v>0</v>
      </c>
      <c r="D52" s="86">
        <f t="shared" ca="1" si="3"/>
        <v>0</v>
      </c>
      <c r="E52" s="87">
        <f t="shared" ca="1" si="0"/>
        <v>0</v>
      </c>
      <c r="F52" s="88">
        <f t="shared" ca="1" si="4"/>
        <v>0</v>
      </c>
    </row>
    <row r="53" spans="1:6" x14ac:dyDescent="0.25">
      <c r="A53" s="77">
        <f>Analistas!A82</f>
        <v>30560</v>
      </c>
      <c r="B53" s="72">
        <f t="shared" ca="1" si="1"/>
        <v>-106</v>
      </c>
      <c r="C53" s="87">
        <f t="shared" ca="1" si="2"/>
        <v>0</v>
      </c>
      <c r="D53" s="86">
        <f t="shared" ca="1" si="3"/>
        <v>0</v>
      </c>
      <c r="E53" s="87">
        <f t="shared" ca="1" si="0"/>
        <v>0</v>
      </c>
      <c r="F53" s="88">
        <f t="shared" ca="1" si="4"/>
        <v>0</v>
      </c>
    </row>
    <row r="54" spans="1:6" x14ac:dyDescent="0.25">
      <c r="A54" s="77">
        <f>Analistas!A83</f>
        <v>30590</v>
      </c>
      <c r="B54" s="72">
        <f t="shared" ca="1" si="1"/>
        <v>-106</v>
      </c>
      <c r="C54" s="87">
        <f t="shared" ca="1" si="2"/>
        <v>0</v>
      </c>
      <c r="D54" s="86">
        <f t="shared" ca="1" si="3"/>
        <v>0</v>
      </c>
      <c r="E54" s="87">
        <f t="shared" ca="1" si="0"/>
        <v>0</v>
      </c>
      <c r="F54" s="88">
        <f t="shared" ca="1" si="4"/>
        <v>0</v>
      </c>
    </row>
    <row r="55" spans="1:6" x14ac:dyDescent="0.25">
      <c r="A55" s="77">
        <f>Analistas!A84</f>
        <v>30621</v>
      </c>
      <c r="B55" s="72">
        <f t="shared" ca="1" si="1"/>
        <v>-106</v>
      </c>
      <c r="C55" s="87">
        <f t="shared" ca="1" si="2"/>
        <v>0</v>
      </c>
      <c r="D55" s="86">
        <f t="shared" ca="1" si="3"/>
        <v>0</v>
      </c>
      <c r="E55" s="87">
        <f t="shared" ca="1" si="0"/>
        <v>0</v>
      </c>
      <c r="F55" s="88">
        <f t="shared" ca="1" si="4"/>
        <v>0</v>
      </c>
    </row>
    <row r="56" spans="1:6" x14ac:dyDescent="0.25">
      <c r="A56" s="77">
        <f>Analistas!A85</f>
        <v>30651</v>
      </c>
      <c r="B56" s="72">
        <f t="shared" ca="1" si="1"/>
        <v>-106</v>
      </c>
      <c r="C56" s="87">
        <f t="shared" ca="1" si="2"/>
        <v>0</v>
      </c>
      <c r="D56" s="86">
        <f t="shared" ca="1" si="3"/>
        <v>0</v>
      </c>
      <c r="E56" s="87">
        <f t="shared" ca="1" si="0"/>
        <v>0</v>
      </c>
      <c r="F56" s="88">
        <f t="shared" ca="1" si="4"/>
        <v>0</v>
      </c>
    </row>
    <row r="57" spans="1:6" x14ac:dyDescent="0.25">
      <c r="A57" s="77">
        <f>Analistas!A86</f>
        <v>30682</v>
      </c>
      <c r="B57" s="72">
        <f t="shared" ca="1" si="1"/>
        <v>-106</v>
      </c>
      <c r="C57" s="87">
        <f t="shared" ca="1" si="2"/>
        <v>0</v>
      </c>
      <c r="D57" s="86">
        <f t="shared" ca="1" si="3"/>
        <v>0</v>
      </c>
      <c r="E57" s="87">
        <f t="shared" ca="1" si="0"/>
        <v>0</v>
      </c>
      <c r="F57" s="88">
        <f t="shared" ca="1" si="4"/>
        <v>0</v>
      </c>
    </row>
    <row r="58" spans="1:6" x14ac:dyDescent="0.25">
      <c r="A58" s="77">
        <f>Analistas!A87</f>
        <v>30713</v>
      </c>
      <c r="B58" s="72">
        <f t="shared" ca="1" si="1"/>
        <v>-106</v>
      </c>
      <c r="C58" s="87">
        <f t="shared" ca="1" si="2"/>
        <v>0</v>
      </c>
      <c r="D58" s="86">
        <f t="shared" ca="1" si="3"/>
        <v>0</v>
      </c>
      <c r="E58" s="87">
        <f t="shared" ca="1" si="0"/>
        <v>0</v>
      </c>
      <c r="F58" s="88">
        <f t="shared" ca="1" si="4"/>
        <v>0</v>
      </c>
    </row>
    <row r="59" spans="1:6" x14ac:dyDescent="0.25">
      <c r="A59" s="77">
        <f>Analistas!A88</f>
        <v>30742</v>
      </c>
      <c r="B59" s="72">
        <f t="shared" ca="1" si="1"/>
        <v>-106</v>
      </c>
      <c r="C59" s="87">
        <f t="shared" ca="1" si="2"/>
        <v>0</v>
      </c>
      <c r="D59" s="86">
        <f t="shared" ca="1" si="3"/>
        <v>0</v>
      </c>
      <c r="E59" s="87">
        <f t="shared" ca="1" si="0"/>
        <v>0</v>
      </c>
      <c r="F59" s="88">
        <f t="shared" ca="1" si="4"/>
        <v>0</v>
      </c>
    </row>
    <row r="60" spans="1:6" x14ac:dyDescent="0.25">
      <c r="A60" s="77">
        <f>Analistas!A89</f>
        <v>30773</v>
      </c>
      <c r="B60" s="72">
        <f t="shared" ca="1" si="1"/>
        <v>-106</v>
      </c>
      <c r="C60" s="87">
        <f t="shared" ca="1" si="2"/>
        <v>0</v>
      </c>
      <c r="D60" s="86">
        <f t="shared" ca="1" si="3"/>
        <v>0</v>
      </c>
      <c r="E60" s="87">
        <f t="shared" ca="1" si="0"/>
        <v>0</v>
      </c>
      <c r="F60" s="88">
        <f t="shared" ca="1" si="4"/>
        <v>0</v>
      </c>
    </row>
    <row r="61" spans="1:6" x14ac:dyDescent="0.25">
      <c r="A61" s="77">
        <f>Analistas!A90</f>
        <v>30803</v>
      </c>
      <c r="B61" s="72">
        <f t="shared" ca="1" si="1"/>
        <v>-106</v>
      </c>
      <c r="C61" s="87">
        <f t="shared" ca="1" si="2"/>
        <v>0</v>
      </c>
      <c r="D61" s="86">
        <f t="shared" ca="1" si="3"/>
        <v>0</v>
      </c>
      <c r="E61" s="87">
        <f t="shared" ca="1" si="0"/>
        <v>0</v>
      </c>
      <c r="F61" s="88">
        <f t="shared" ca="1" si="4"/>
        <v>0</v>
      </c>
    </row>
    <row r="62" spans="1:6" x14ac:dyDescent="0.25">
      <c r="A62" s="77">
        <f>Analistas!A91</f>
        <v>30834</v>
      </c>
      <c r="B62" s="72">
        <f t="shared" ca="1" si="1"/>
        <v>-106</v>
      </c>
      <c r="C62" s="87">
        <f t="shared" ca="1" si="2"/>
        <v>0</v>
      </c>
      <c r="D62" s="86">
        <f t="shared" ca="1" si="3"/>
        <v>0</v>
      </c>
      <c r="E62" s="87">
        <f t="shared" ca="1" si="0"/>
        <v>0</v>
      </c>
      <c r="F62" s="88">
        <f t="shared" ca="1" si="4"/>
        <v>0</v>
      </c>
    </row>
    <row r="63" spans="1:6" x14ac:dyDescent="0.25">
      <c r="A63" s="77">
        <f>Analistas!A92</f>
        <v>30864</v>
      </c>
      <c r="B63" s="72">
        <f t="shared" ca="1" si="1"/>
        <v>-106</v>
      </c>
      <c r="C63" s="87">
        <f t="shared" ca="1" si="2"/>
        <v>0</v>
      </c>
      <c r="D63" s="86">
        <f t="shared" ca="1" si="3"/>
        <v>0</v>
      </c>
      <c r="E63" s="87">
        <f t="shared" ca="1" si="0"/>
        <v>0</v>
      </c>
      <c r="F63" s="88">
        <f t="shared" ca="1" si="4"/>
        <v>0</v>
      </c>
    </row>
    <row r="64" spans="1:6" x14ac:dyDescent="0.25">
      <c r="A64" s="77">
        <f>Analistas!A93</f>
        <v>30895</v>
      </c>
      <c r="B64" s="72">
        <f t="shared" ca="1" si="1"/>
        <v>-106</v>
      </c>
      <c r="C64" s="87">
        <f t="shared" ca="1" si="2"/>
        <v>0</v>
      </c>
      <c r="D64" s="86">
        <f t="shared" ca="1" si="3"/>
        <v>0</v>
      </c>
      <c r="E64" s="87">
        <f t="shared" ca="1" si="0"/>
        <v>0</v>
      </c>
      <c r="F64" s="88">
        <f t="shared" ca="1" si="4"/>
        <v>0</v>
      </c>
    </row>
    <row r="65" spans="1:6" x14ac:dyDescent="0.25">
      <c r="A65" s="77">
        <f>Analistas!A94</f>
        <v>30926</v>
      </c>
      <c r="B65" s="72">
        <f t="shared" ca="1" si="1"/>
        <v>-106</v>
      </c>
      <c r="C65" s="87">
        <f t="shared" ca="1" si="2"/>
        <v>0</v>
      </c>
      <c r="D65" s="86">
        <f t="shared" ca="1" si="3"/>
        <v>0</v>
      </c>
      <c r="E65" s="87">
        <f t="shared" ca="1" si="0"/>
        <v>0</v>
      </c>
      <c r="F65" s="88">
        <f t="shared" ca="1" si="4"/>
        <v>0</v>
      </c>
    </row>
    <row r="66" spans="1:6" x14ac:dyDescent="0.25">
      <c r="A66" s="77">
        <f>Analistas!A95</f>
        <v>30956</v>
      </c>
      <c r="B66" s="72">
        <f t="shared" ca="1" si="1"/>
        <v>-106</v>
      </c>
      <c r="C66" s="87">
        <f t="shared" ca="1" si="2"/>
        <v>0</v>
      </c>
      <c r="D66" s="86">
        <f t="shared" ca="1" si="3"/>
        <v>0</v>
      </c>
      <c r="E66" s="87">
        <f t="shared" ca="1" si="0"/>
        <v>0</v>
      </c>
      <c r="F66" s="88">
        <f t="shared" ca="1" si="4"/>
        <v>0</v>
      </c>
    </row>
    <row r="67" spans="1:6" x14ac:dyDescent="0.25">
      <c r="A67" s="77">
        <f>Analistas!A96</f>
        <v>30987</v>
      </c>
      <c r="B67" s="72">
        <f t="shared" ca="1" si="1"/>
        <v>-106</v>
      </c>
      <c r="C67" s="87">
        <f t="shared" ca="1" si="2"/>
        <v>0</v>
      </c>
      <c r="D67" s="86">
        <f t="shared" ca="1" si="3"/>
        <v>0</v>
      </c>
      <c r="E67" s="87">
        <f t="shared" ca="1" si="0"/>
        <v>0</v>
      </c>
      <c r="F67" s="88">
        <f t="shared" ca="1" si="4"/>
        <v>0</v>
      </c>
    </row>
    <row r="68" spans="1:6" x14ac:dyDescent="0.25">
      <c r="A68" s="77">
        <f>Analistas!A97</f>
        <v>31017</v>
      </c>
      <c r="B68" s="72">
        <f t="shared" ca="1" si="1"/>
        <v>-106</v>
      </c>
      <c r="C68" s="87">
        <f t="shared" ca="1" si="2"/>
        <v>0</v>
      </c>
      <c r="D68" s="86">
        <f t="shared" ca="1" si="3"/>
        <v>0</v>
      </c>
      <c r="E68" s="87">
        <f t="shared" ca="1" si="0"/>
        <v>0</v>
      </c>
      <c r="F68" s="88">
        <f t="shared" ca="1" si="4"/>
        <v>0</v>
      </c>
    </row>
    <row r="69" spans="1:6" x14ac:dyDescent="0.25">
      <c r="A69" s="77">
        <f>Analistas!A98</f>
        <v>31048</v>
      </c>
      <c r="B69" s="72">
        <f t="shared" ca="1" si="1"/>
        <v>-106</v>
      </c>
      <c r="C69" s="87">
        <f t="shared" ca="1" si="2"/>
        <v>0</v>
      </c>
      <c r="D69" s="86">
        <f t="shared" ca="1" si="3"/>
        <v>0</v>
      </c>
      <c r="E69" s="87">
        <f t="shared" ca="1" si="0"/>
        <v>0</v>
      </c>
      <c r="F69" s="88">
        <f t="shared" ca="1" si="4"/>
        <v>0</v>
      </c>
    </row>
    <row r="70" spans="1:6" x14ac:dyDescent="0.25">
      <c r="A70" s="77">
        <f>Analistas!A99</f>
        <v>31079</v>
      </c>
      <c r="B70" s="72">
        <f t="shared" ca="1" si="1"/>
        <v>-106</v>
      </c>
      <c r="C70" s="87">
        <f t="shared" ca="1" si="2"/>
        <v>0</v>
      </c>
      <c r="D70" s="86">
        <f t="shared" ca="1" si="3"/>
        <v>0</v>
      </c>
      <c r="E70" s="87">
        <f t="shared" ca="1" si="0"/>
        <v>0</v>
      </c>
      <c r="F70" s="88">
        <f t="shared" ca="1" si="4"/>
        <v>0</v>
      </c>
    </row>
    <row r="71" spans="1:6" x14ac:dyDescent="0.25">
      <c r="A71" s="77">
        <f>Analistas!A100</f>
        <v>31107</v>
      </c>
      <c r="B71" s="72">
        <f t="shared" ca="1" si="1"/>
        <v>-106</v>
      </c>
      <c r="C71" s="87">
        <f t="shared" ca="1" si="2"/>
        <v>0</v>
      </c>
      <c r="D71" s="86">
        <f t="shared" ca="1" si="3"/>
        <v>0</v>
      </c>
      <c r="E71" s="87">
        <f t="shared" ca="1" si="0"/>
        <v>0</v>
      </c>
      <c r="F71" s="88">
        <f t="shared" ca="1" si="4"/>
        <v>0</v>
      </c>
    </row>
    <row r="72" spans="1:6" x14ac:dyDescent="0.25">
      <c r="A72" s="77">
        <f>Analistas!A101</f>
        <v>31138</v>
      </c>
      <c r="B72" s="72">
        <f t="shared" ca="1" si="1"/>
        <v>-106</v>
      </c>
      <c r="C72" s="87">
        <f t="shared" ca="1" si="2"/>
        <v>0</v>
      </c>
      <c r="D72" s="86">
        <f t="shared" ca="1" si="3"/>
        <v>0</v>
      </c>
      <c r="E72" s="87">
        <f t="shared" ca="1" si="0"/>
        <v>0</v>
      </c>
      <c r="F72" s="88">
        <f t="shared" ca="1" si="4"/>
        <v>0</v>
      </c>
    </row>
    <row r="73" spans="1:6" x14ac:dyDescent="0.25">
      <c r="A73" s="77">
        <f>Analistas!A102</f>
        <v>31168</v>
      </c>
      <c r="B73" s="72">
        <f t="shared" ca="1" si="1"/>
        <v>-106</v>
      </c>
      <c r="C73" s="87">
        <f t="shared" ca="1" si="2"/>
        <v>0</v>
      </c>
      <c r="D73" s="86">
        <f t="shared" ca="1" si="3"/>
        <v>0</v>
      </c>
      <c r="E73" s="87">
        <f t="shared" ref="E73:E136" ca="1" si="5">IF($C$6="JUROS DA POUPANÇA - CAPITALIZADO",IF(A73&gt;$E$8,(PRODUCT(OFFSET($D$350,MATCH(EDATE(A73,1),$A$351:$A$488,0),1,137,1))-1),IF($E$8&lt;$C$1,(PRODUCT(OFFSET($D$350,MATCH(EDATE($C$1,1),$A$351:$A$488,0),1,137,1))-1),IF(A73&lt;$E$8,(PRODUCT(OFFSET($D$350,MATCH($E$8,$A$351:$A$488,0),1,137,1))-1),(PRODUCT(OFFSET($D$350,MATCH(EDATE(A73,1),$A$351:$A$488,0),1,137,1))-1)))),IF($C$6="JUROS DA POUPANÇA - SIMPLES",IF(A73&gt;=$E$8,(SUM(OFFSET($D$350,MATCH(EDATE(A73,1),$A$351:$A$488,0),1,137,1))),IF($E$8&lt;=$C$1,(SUM(OFFSET($D$350,MATCH(EDATE($C$1,1),$A$351:$A$488,0),1,137,1))),IF(A73&lt;=$E$8,(SUM(OFFSET($D$350,MATCH($E$8,$A$351:$A$488,0),1,137,1)))))),IF($C$6="CAPITALIZADO",($C$5+1)^D73-1,IF($C$6="SIMPLES",(D73*$C$5)))))</f>
        <v>0</v>
      </c>
      <c r="F73" s="88">
        <f t="shared" ca="1" si="4"/>
        <v>0</v>
      </c>
    </row>
    <row r="74" spans="1:6" x14ac:dyDescent="0.25">
      <c r="A74" s="77">
        <f>Analistas!A103</f>
        <v>31199</v>
      </c>
      <c r="B74" s="72">
        <f t="shared" ref="B74:B137" ca="1" si="6">IF(OR(A74&gt;=$C$8,$C$2&lt;$C$1),0,(IF(A74&lt;=$C$1,((YEAR($C$8)-1900)-(YEAR($C$1)-1900))*12+(MONTH($C$8)-MONTH($C$1)),((YEAR($C$8)-1900)-(YEAR(A74)-1900))*12+(MONTH($C$8)-MONTH(A74)))))</f>
        <v>-106</v>
      </c>
      <c r="C74" s="87">
        <f t="shared" ref="C74:C137" ca="1" si="7">IF(B74&lt;0,0,IF($C$4="SIMPLES",$C$3*B74,IF($C$4="CAPITALIZADO",(($C$3+1)^B74-1),0)))</f>
        <v>0</v>
      </c>
      <c r="D74" s="86">
        <f t="shared" ref="D74:D137" ca="1" si="8">IF(OR($C$2&lt;$D$8,A74&gt;=$C$2),0,IF(AND(A74&gt;$D$8,A74&gt;$C$1),((YEAR($C$2)-1900)-(YEAR(A74)-1900))*12+(MONTH($C$2)-MONTH(A74)),IF($C$1&gt;=$D$8,((YEAR($C$2)-1900)-(YEAR($C$1)-1900))*12+(MONTH($C$2)-MONTH($C$1)),((YEAR($C$2)-1900)-(YEAR($D$8)-1900))*12+(MONTH($C$2)-MONTH($D$8)))))</f>
        <v>0</v>
      </c>
      <c r="E74" s="87">
        <f t="shared" ca="1" si="5"/>
        <v>0</v>
      </c>
      <c r="F74" s="88">
        <f t="shared" ref="F74:F137" ca="1" si="9">IF(AND(E74&lt;0,C74=0),0,IF(AND(E74&lt;0,C74&gt;0),C74,IF(AND($C$4="CAPITALIZADO",$C$6="JUROS DA POUPANÇA - CAPITALIZADO"),((1+C74)*(1+E74)-1),IF(AND($C$4="CAPITALIZADO",$C$6="CAPITALIZADO"),((1+C74)*(1+E74)-1),C74+E74))))</f>
        <v>0</v>
      </c>
    </row>
    <row r="75" spans="1:6" x14ac:dyDescent="0.25">
      <c r="A75" s="77">
        <f>Analistas!A104</f>
        <v>31229</v>
      </c>
      <c r="B75" s="72">
        <f t="shared" ca="1" si="6"/>
        <v>-106</v>
      </c>
      <c r="C75" s="87">
        <f t="shared" ca="1" si="7"/>
        <v>0</v>
      </c>
      <c r="D75" s="86">
        <f t="shared" ca="1" si="8"/>
        <v>0</v>
      </c>
      <c r="E75" s="87">
        <f t="shared" ca="1" si="5"/>
        <v>0</v>
      </c>
      <c r="F75" s="88">
        <f t="shared" ca="1" si="9"/>
        <v>0</v>
      </c>
    </row>
    <row r="76" spans="1:6" x14ac:dyDescent="0.25">
      <c r="A76" s="77">
        <f>Analistas!A105</f>
        <v>31260</v>
      </c>
      <c r="B76" s="72">
        <f t="shared" ca="1" si="6"/>
        <v>-106</v>
      </c>
      <c r="C76" s="87">
        <f t="shared" ca="1" si="7"/>
        <v>0</v>
      </c>
      <c r="D76" s="86">
        <f t="shared" ca="1" si="8"/>
        <v>0</v>
      </c>
      <c r="E76" s="87">
        <f t="shared" ca="1" si="5"/>
        <v>0</v>
      </c>
      <c r="F76" s="88">
        <f t="shared" ca="1" si="9"/>
        <v>0</v>
      </c>
    </row>
    <row r="77" spans="1:6" x14ac:dyDescent="0.25">
      <c r="A77" s="77">
        <f>Analistas!A106</f>
        <v>31291</v>
      </c>
      <c r="B77" s="72">
        <f t="shared" ca="1" si="6"/>
        <v>-106</v>
      </c>
      <c r="C77" s="87">
        <f t="shared" ca="1" si="7"/>
        <v>0</v>
      </c>
      <c r="D77" s="86">
        <f t="shared" ca="1" si="8"/>
        <v>0</v>
      </c>
      <c r="E77" s="87">
        <f t="shared" ca="1" si="5"/>
        <v>0</v>
      </c>
      <c r="F77" s="88">
        <f t="shared" ca="1" si="9"/>
        <v>0</v>
      </c>
    </row>
    <row r="78" spans="1:6" x14ac:dyDescent="0.25">
      <c r="A78" s="77">
        <f>Analistas!A107</f>
        <v>31321</v>
      </c>
      <c r="B78" s="72">
        <f t="shared" ca="1" si="6"/>
        <v>-106</v>
      </c>
      <c r="C78" s="87">
        <f t="shared" ca="1" si="7"/>
        <v>0</v>
      </c>
      <c r="D78" s="86">
        <f t="shared" ca="1" si="8"/>
        <v>0</v>
      </c>
      <c r="E78" s="87">
        <f t="shared" ca="1" si="5"/>
        <v>0</v>
      </c>
      <c r="F78" s="88">
        <f t="shared" ca="1" si="9"/>
        <v>0</v>
      </c>
    </row>
    <row r="79" spans="1:6" x14ac:dyDescent="0.25">
      <c r="A79" s="77">
        <f>Analistas!A108</f>
        <v>31352</v>
      </c>
      <c r="B79" s="72">
        <f t="shared" ca="1" si="6"/>
        <v>-106</v>
      </c>
      <c r="C79" s="87">
        <f t="shared" ca="1" si="7"/>
        <v>0</v>
      </c>
      <c r="D79" s="86">
        <f t="shared" ca="1" si="8"/>
        <v>0</v>
      </c>
      <c r="E79" s="87">
        <f t="shared" ca="1" si="5"/>
        <v>0</v>
      </c>
      <c r="F79" s="88">
        <f t="shared" ca="1" si="9"/>
        <v>0</v>
      </c>
    </row>
    <row r="80" spans="1:6" x14ac:dyDescent="0.25">
      <c r="A80" s="77">
        <f>Analistas!A109</f>
        <v>31382</v>
      </c>
      <c r="B80" s="72">
        <f t="shared" ca="1" si="6"/>
        <v>-106</v>
      </c>
      <c r="C80" s="87">
        <f t="shared" ca="1" si="7"/>
        <v>0</v>
      </c>
      <c r="D80" s="86">
        <f t="shared" ca="1" si="8"/>
        <v>0</v>
      </c>
      <c r="E80" s="87">
        <f t="shared" ca="1" si="5"/>
        <v>0</v>
      </c>
      <c r="F80" s="88">
        <f t="shared" ca="1" si="9"/>
        <v>0</v>
      </c>
    </row>
    <row r="81" spans="1:6" x14ac:dyDescent="0.25">
      <c r="A81" s="77">
        <f>Analistas!A110</f>
        <v>31413</v>
      </c>
      <c r="B81" s="72">
        <f t="shared" ca="1" si="6"/>
        <v>-106</v>
      </c>
      <c r="C81" s="87">
        <f t="shared" ca="1" si="7"/>
        <v>0</v>
      </c>
      <c r="D81" s="86">
        <f t="shared" ca="1" si="8"/>
        <v>0</v>
      </c>
      <c r="E81" s="87">
        <f t="shared" ca="1" si="5"/>
        <v>0</v>
      </c>
      <c r="F81" s="88">
        <f t="shared" ca="1" si="9"/>
        <v>0</v>
      </c>
    </row>
    <row r="82" spans="1:6" x14ac:dyDescent="0.25">
      <c r="A82" s="77">
        <f>Analistas!A111</f>
        <v>31444</v>
      </c>
      <c r="B82" s="72">
        <f t="shared" ca="1" si="6"/>
        <v>-106</v>
      </c>
      <c r="C82" s="87">
        <f t="shared" ca="1" si="7"/>
        <v>0</v>
      </c>
      <c r="D82" s="86">
        <f t="shared" ca="1" si="8"/>
        <v>0</v>
      </c>
      <c r="E82" s="87">
        <f t="shared" ca="1" si="5"/>
        <v>0</v>
      </c>
      <c r="F82" s="88">
        <f t="shared" ca="1" si="9"/>
        <v>0</v>
      </c>
    </row>
    <row r="83" spans="1:6" x14ac:dyDescent="0.25">
      <c r="A83" s="77">
        <f>Analistas!A112</f>
        <v>31472</v>
      </c>
      <c r="B83" s="72">
        <f t="shared" ca="1" si="6"/>
        <v>-106</v>
      </c>
      <c r="C83" s="87">
        <f t="shared" ca="1" si="7"/>
        <v>0</v>
      </c>
      <c r="D83" s="86">
        <f t="shared" ca="1" si="8"/>
        <v>0</v>
      </c>
      <c r="E83" s="87">
        <f t="shared" ca="1" si="5"/>
        <v>0</v>
      </c>
      <c r="F83" s="88">
        <f t="shared" ca="1" si="9"/>
        <v>0</v>
      </c>
    </row>
    <row r="84" spans="1:6" x14ac:dyDescent="0.25">
      <c r="A84" s="77">
        <f>Analistas!A113</f>
        <v>31503</v>
      </c>
      <c r="B84" s="72">
        <f t="shared" ca="1" si="6"/>
        <v>-106</v>
      </c>
      <c r="C84" s="87">
        <f t="shared" ca="1" si="7"/>
        <v>0</v>
      </c>
      <c r="D84" s="86">
        <f t="shared" ca="1" si="8"/>
        <v>0</v>
      </c>
      <c r="E84" s="87">
        <f t="shared" ca="1" si="5"/>
        <v>0</v>
      </c>
      <c r="F84" s="88">
        <f t="shared" ca="1" si="9"/>
        <v>0</v>
      </c>
    </row>
    <row r="85" spans="1:6" x14ac:dyDescent="0.25">
      <c r="A85" s="77">
        <f>Analistas!A114</f>
        <v>31533</v>
      </c>
      <c r="B85" s="72">
        <f t="shared" ca="1" si="6"/>
        <v>-106</v>
      </c>
      <c r="C85" s="87">
        <f t="shared" ca="1" si="7"/>
        <v>0</v>
      </c>
      <c r="D85" s="86">
        <f t="shared" ca="1" si="8"/>
        <v>0</v>
      </c>
      <c r="E85" s="87">
        <f t="shared" ca="1" si="5"/>
        <v>0</v>
      </c>
      <c r="F85" s="88">
        <f t="shared" ca="1" si="9"/>
        <v>0</v>
      </c>
    </row>
    <row r="86" spans="1:6" x14ac:dyDescent="0.25">
      <c r="A86" s="77">
        <f>Analistas!A115</f>
        <v>31564</v>
      </c>
      <c r="B86" s="72">
        <f t="shared" ca="1" si="6"/>
        <v>-106</v>
      </c>
      <c r="C86" s="87">
        <f t="shared" ca="1" si="7"/>
        <v>0</v>
      </c>
      <c r="D86" s="86">
        <f t="shared" ca="1" si="8"/>
        <v>0</v>
      </c>
      <c r="E86" s="87">
        <f t="shared" ca="1" si="5"/>
        <v>0</v>
      </c>
      <c r="F86" s="88">
        <f t="shared" ca="1" si="9"/>
        <v>0</v>
      </c>
    </row>
    <row r="87" spans="1:6" x14ac:dyDescent="0.25">
      <c r="A87" s="77">
        <f>Analistas!A116</f>
        <v>31594</v>
      </c>
      <c r="B87" s="72">
        <f t="shared" ca="1" si="6"/>
        <v>-106</v>
      </c>
      <c r="C87" s="87">
        <f t="shared" ca="1" si="7"/>
        <v>0</v>
      </c>
      <c r="D87" s="86">
        <f t="shared" ca="1" si="8"/>
        <v>0</v>
      </c>
      <c r="E87" s="87">
        <f t="shared" ca="1" si="5"/>
        <v>0</v>
      </c>
      <c r="F87" s="88">
        <f t="shared" ca="1" si="9"/>
        <v>0</v>
      </c>
    </row>
    <row r="88" spans="1:6" x14ac:dyDescent="0.25">
      <c r="A88" s="77">
        <f>Analistas!A117</f>
        <v>31625</v>
      </c>
      <c r="B88" s="72">
        <f t="shared" ca="1" si="6"/>
        <v>-106</v>
      </c>
      <c r="C88" s="87">
        <f t="shared" ca="1" si="7"/>
        <v>0</v>
      </c>
      <c r="D88" s="86">
        <f t="shared" ca="1" si="8"/>
        <v>0</v>
      </c>
      <c r="E88" s="87">
        <f t="shared" ca="1" si="5"/>
        <v>0</v>
      </c>
      <c r="F88" s="88">
        <f t="shared" ca="1" si="9"/>
        <v>0</v>
      </c>
    </row>
    <row r="89" spans="1:6" x14ac:dyDescent="0.25">
      <c r="A89" s="77">
        <f>Analistas!A118</f>
        <v>31656</v>
      </c>
      <c r="B89" s="72">
        <f t="shared" ca="1" si="6"/>
        <v>-106</v>
      </c>
      <c r="C89" s="87">
        <f t="shared" ca="1" si="7"/>
        <v>0</v>
      </c>
      <c r="D89" s="86">
        <f t="shared" ca="1" si="8"/>
        <v>0</v>
      </c>
      <c r="E89" s="87">
        <f t="shared" ca="1" si="5"/>
        <v>0</v>
      </c>
      <c r="F89" s="88">
        <f t="shared" ca="1" si="9"/>
        <v>0</v>
      </c>
    </row>
    <row r="90" spans="1:6" x14ac:dyDescent="0.25">
      <c r="A90" s="77">
        <f>Analistas!A119</f>
        <v>31686</v>
      </c>
      <c r="B90" s="72">
        <f t="shared" ca="1" si="6"/>
        <v>-106</v>
      </c>
      <c r="C90" s="87">
        <f t="shared" ca="1" si="7"/>
        <v>0</v>
      </c>
      <c r="D90" s="86">
        <f t="shared" ca="1" si="8"/>
        <v>0</v>
      </c>
      <c r="E90" s="87">
        <f t="shared" ca="1" si="5"/>
        <v>0</v>
      </c>
      <c r="F90" s="88">
        <f t="shared" ca="1" si="9"/>
        <v>0</v>
      </c>
    </row>
    <row r="91" spans="1:6" x14ac:dyDescent="0.25">
      <c r="A91" s="77">
        <f>Analistas!A120</f>
        <v>31717</v>
      </c>
      <c r="B91" s="72">
        <f t="shared" ca="1" si="6"/>
        <v>-106</v>
      </c>
      <c r="C91" s="87">
        <f t="shared" ca="1" si="7"/>
        <v>0</v>
      </c>
      <c r="D91" s="86">
        <f t="shared" ca="1" si="8"/>
        <v>0</v>
      </c>
      <c r="E91" s="87">
        <f t="shared" ca="1" si="5"/>
        <v>0</v>
      </c>
      <c r="F91" s="88">
        <f t="shared" ca="1" si="9"/>
        <v>0</v>
      </c>
    </row>
    <row r="92" spans="1:6" x14ac:dyDescent="0.25">
      <c r="A92" s="77">
        <f>Analistas!A121</f>
        <v>31747</v>
      </c>
      <c r="B92" s="72">
        <f t="shared" ca="1" si="6"/>
        <v>-106</v>
      </c>
      <c r="C92" s="87">
        <f t="shared" ca="1" si="7"/>
        <v>0</v>
      </c>
      <c r="D92" s="86">
        <f t="shared" ca="1" si="8"/>
        <v>0</v>
      </c>
      <c r="E92" s="87">
        <f t="shared" ca="1" si="5"/>
        <v>0</v>
      </c>
      <c r="F92" s="88">
        <f t="shared" ca="1" si="9"/>
        <v>0</v>
      </c>
    </row>
    <row r="93" spans="1:6" x14ac:dyDescent="0.25">
      <c r="A93" s="77">
        <f>Analistas!A122</f>
        <v>31778</v>
      </c>
      <c r="B93" s="72">
        <f t="shared" ca="1" si="6"/>
        <v>-106</v>
      </c>
      <c r="C93" s="87">
        <f t="shared" ca="1" si="7"/>
        <v>0</v>
      </c>
      <c r="D93" s="86">
        <f t="shared" ca="1" si="8"/>
        <v>0</v>
      </c>
      <c r="E93" s="87">
        <f t="shared" ca="1" si="5"/>
        <v>0</v>
      </c>
      <c r="F93" s="88">
        <f t="shared" ca="1" si="9"/>
        <v>0</v>
      </c>
    </row>
    <row r="94" spans="1:6" x14ac:dyDescent="0.25">
      <c r="A94" s="77">
        <f>Analistas!A123</f>
        <v>31809</v>
      </c>
      <c r="B94" s="72">
        <f t="shared" ca="1" si="6"/>
        <v>-106</v>
      </c>
      <c r="C94" s="87">
        <f t="shared" ca="1" si="7"/>
        <v>0</v>
      </c>
      <c r="D94" s="86">
        <f t="shared" ca="1" si="8"/>
        <v>0</v>
      </c>
      <c r="E94" s="87">
        <f t="shared" ca="1" si="5"/>
        <v>0</v>
      </c>
      <c r="F94" s="88">
        <f t="shared" ca="1" si="9"/>
        <v>0</v>
      </c>
    </row>
    <row r="95" spans="1:6" x14ac:dyDescent="0.25">
      <c r="A95" s="77">
        <f>Analistas!A124</f>
        <v>31837</v>
      </c>
      <c r="B95" s="72">
        <f t="shared" ca="1" si="6"/>
        <v>-106</v>
      </c>
      <c r="C95" s="87">
        <f t="shared" ca="1" si="7"/>
        <v>0</v>
      </c>
      <c r="D95" s="86">
        <f t="shared" ca="1" si="8"/>
        <v>0</v>
      </c>
      <c r="E95" s="87">
        <f t="shared" ca="1" si="5"/>
        <v>0</v>
      </c>
      <c r="F95" s="88">
        <f t="shared" ca="1" si="9"/>
        <v>0</v>
      </c>
    </row>
    <row r="96" spans="1:6" x14ac:dyDescent="0.25">
      <c r="A96" s="77">
        <f>Analistas!A125</f>
        <v>31868</v>
      </c>
      <c r="B96" s="72">
        <f t="shared" ca="1" si="6"/>
        <v>-106</v>
      </c>
      <c r="C96" s="87">
        <f t="shared" ca="1" si="7"/>
        <v>0</v>
      </c>
      <c r="D96" s="86">
        <f t="shared" ca="1" si="8"/>
        <v>0</v>
      </c>
      <c r="E96" s="87">
        <f t="shared" ca="1" si="5"/>
        <v>0</v>
      </c>
      <c r="F96" s="88">
        <f t="shared" ca="1" si="9"/>
        <v>0</v>
      </c>
    </row>
    <row r="97" spans="1:6" x14ac:dyDescent="0.25">
      <c r="A97" s="77">
        <f>Analistas!A126</f>
        <v>31898</v>
      </c>
      <c r="B97" s="72">
        <f t="shared" ca="1" si="6"/>
        <v>-106</v>
      </c>
      <c r="C97" s="87">
        <f t="shared" ca="1" si="7"/>
        <v>0</v>
      </c>
      <c r="D97" s="86">
        <f t="shared" ca="1" si="8"/>
        <v>0</v>
      </c>
      <c r="E97" s="87">
        <f t="shared" ca="1" si="5"/>
        <v>0</v>
      </c>
      <c r="F97" s="88">
        <f t="shared" ca="1" si="9"/>
        <v>0</v>
      </c>
    </row>
    <row r="98" spans="1:6" x14ac:dyDescent="0.25">
      <c r="A98" s="77">
        <f>Analistas!A127</f>
        <v>31929</v>
      </c>
      <c r="B98" s="72">
        <f t="shared" ca="1" si="6"/>
        <v>-106</v>
      </c>
      <c r="C98" s="87">
        <f t="shared" ca="1" si="7"/>
        <v>0</v>
      </c>
      <c r="D98" s="86">
        <f t="shared" ca="1" si="8"/>
        <v>0</v>
      </c>
      <c r="E98" s="87">
        <f t="shared" ca="1" si="5"/>
        <v>0</v>
      </c>
      <c r="F98" s="88">
        <f t="shared" ca="1" si="9"/>
        <v>0</v>
      </c>
    </row>
    <row r="99" spans="1:6" x14ac:dyDescent="0.25">
      <c r="A99" s="77">
        <f>Analistas!A128</f>
        <v>31959</v>
      </c>
      <c r="B99" s="72">
        <f t="shared" ca="1" si="6"/>
        <v>-106</v>
      </c>
      <c r="C99" s="87">
        <f t="shared" ca="1" si="7"/>
        <v>0</v>
      </c>
      <c r="D99" s="86">
        <f t="shared" ca="1" si="8"/>
        <v>0</v>
      </c>
      <c r="E99" s="87">
        <f t="shared" ca="1" si="5"/>
        <v>0</v>
      </c>
      <c r="F99" s="88">
        <f t="shared" ca="1" si="9"/>
        <v>0</v>
      </c>
    </row>
    <row r="100" spans="1:6" x14ac:dyDescent="0.25">
      <c r="A100" s="77">
        <f>Analistas!A129</f>
        <v>31990</v>
      </c>
      <c r="B100" s="72">
        <f t="shared" ca="1" si="6"/>
        <v>-106</v>
      </c>
      <c r="C100" s="87">
        <f t="shared" ca="1" si="7"/>
        <v>0</v>
      </c>
      <c r="D100" s="86">
        <f t="shared" ca="1" si="8"/>
        <v>0</v>
      </c>
      <c r="E100" s="87">
        <f t="shared" ca="1" si="5"/>
        <v>0</v>
      </c>
      <c r="F100" s="88">
        <f t="shared" ca="1" si="9"/>
        <v>0</v>
      </c>
    </row>
    <row r="101" spans="1:6" x14ac:dyDescent="0.25">
      <c r="A101" s="77">
        <f>Analistas!A130</f>
        <v>32021</v>
      </c>
      <c r="B101" s="72">
        <f t="shared" ca="1" si="6"/>
        <v>-106</v>
      </c>
      <c r="C101" s="87">
        <f t="shared" ca="1" si="7"/>
        <v>0</v>
      </c>
      <c r="D101" s="86">
        <f t="shared" ca="1" si="8"/>
        <v>0</v>
      </c>
      <c r="E101" s="87">
        <f t="shared" ca="1" si="5"/>
        <v>0</v>
      </c>
      <c r="F101" s="88">
        <f t="shared" ca="1" si="9"/>
        <v>0</v>
      </c>
    </row>
    <row r="102" spans="1:6" x14ac:dyDescent="0.25">
      <c r="A102" s="77">
        <f>Analistas!A131</f>
        <v>32051</v>
      </c>
      <c r="B102" s="72">
        <f t="shared" ca="1" si="6"/>
        <v>-106</v>
      </c>
      <c r="C102" s="87">
        <f t="shared" ca="1" si="7"/>
        <v>0</v>
      </c>
      <c r="D102" s="86">
        <f t="shared" ca="1" si="8"/>
        <v>0</v>
      </c>
      <c r="E102" s="87">
        <f t="shared" ca="1" si="5"/>
        <v>0</v>
      </c>
      <c r="F102" s="88">
        <f t="shared" ca="1" si="9"/>
        <v>0</v>
      </c>
    </row>
    <row r="103" spans="1:6" x14ac:dyDescent="0.25">
      <c r="A103" s="77">
        <f>Analistas!A132</f>
        <v>32082</v>
      </c>
      <c r="B103" s="72">
        <f t="shared" ca="1" si="6"/>
        <v>-106</v>
      </c>
      <c r="C103" s="87">
        <f t="shared" ca="1" si="7"/>
        <v>0</v>
      </c>
      <c r="D103" s="86">
        <f t="shared" ca="1" si="8"/>
        <v>0</v>
      </c>
      <c r="E103" s="87">
        <f t="shared" ca="1" si="5"/>
        <v>0</v>
      </c>
      <c r="F103" s="88">
        <f t="shared" ca="1" si="9"/>
        <v>0</v>
      </c>
    </row>
    <row r="104" spans="1:6" x14ac:dyDescent="0.25">
      <c r="A104" s="77">
        <f>Analistas!A133</f>
        <v>32112</v>
      </c>
      <c r="B104" s="72">
        <f t="shared" ca="1" si="6"/>
        <v>-106</v>
      </c>
      <c r="C104" s="87">
        <f t="shared" ca="1" si="7"/>
        <v>0</v>
      </c>
      <c r="D104" s="86">
        <f t="shared" ca="1" si="8"/>
        <v>0</v>
      </c>
      <c r="E104" s="87">
        <f t="shared" ca="1" si="5"/>
        <v>0</v>
      </c>
      <c r="F104" s="88">
        <f t="shared" ca="1" si="9"/>
        <v>0</v>
      </c>
    </row>
    <row r="105" spans="1:6" x14ac:dyDescent="0.25">
      <c r="A105" s="77">
        <f>Analistas!A134</f>
        <v>32143</v>
      </c>
      <c r="B105" s="72">
        <f t="shared" ca="1" si="6"/>
        <v>-106</v>
      </c>
      <c r="C105" s="87">
        <f t="shared" ca="1" si="7"/>
        <v>0</v>
      </c>
      <c r="D105" s="86">
        <f t="shared" ca="1" si="8"/>
        <v>0</v>
      </c>
      <c r="E105" s="87">
        <f t="shared" ca="1" si="5"/>
        <v>0</v>
      </c>
      <c r="F105" s="88">
        <f t="shared" ca="1" si="9"/>
        <v>0</v>
      </c>
    </row>
    <row r="106" spans="1:6" x14ac:dyDescent="0.25">
      <c r="A106" s="77">
        <f>Analistas!A135</f>
        <v>32174</v>
      </c>
      <c r="B106" s="72">
        <f t="shared" ca="1" si="6"/>
        <v>-106</v>
      </c>
      <c r="C106" s="87">
        <f t="shared" ca="1" si="7"/>
        <v>0</v>
      </c>
      <c r="D106" s="86">
        <f t="shared" ca="1" si="8"/>
        <v>0</v>
      </c>
      <c r="E106" s="87">
        <f t="shared" ca="1" si="5"/>
        <v>0</v>
      </c>
      <c r="F106" s="88">
        <f t="shared" ca="1" si="9"/>
        <v>0</v>
      </c>
    </row>
    <row r="107" spans="1:6" x14ac:dyDescent="0.25">
      <c r="A107" s="77">
        <f>Analistas!A136</f>
        <v>32203</v>
      </c>
      <c r="B107" s="72">
        <f t="shared" ca="1" si="6"/>
        <v>-106</v>
      </c>
      <c r="C107" s="87">
        <f t="shared" ca="1" si="7"/>
        <v>0</v>
      </c>
      <c r="D107" s="86">
        <f t="shared" ca="1" si="8"/>
        <v>0</v>
      </c>
      <c r="E107" s="87">
        <f t="shared" ca="1" si="5"/>
        <v>0</v>
      </c>
      <c r="F107" s="88">
        <f t="shared" ca="1" si="9"/>
        <v>0</v>
      </c>
    </row>
    <row r="108" spans="1:6" x14ac:dyDescent="0.25">
      <c r="A108" s="77">
        <f>Analistas!A137</f>
        <v>32234</v>
      </c>
      <c r="B108" s="72">
        <f t="shared" ca="1" si="6"/>
        <v>-106</v>
      </c>
      <c r="C108" s="87">
        <f t="shared" ca="1" si="7"/>
        <v>0</v>
      </c>
      <c r="D108" s="86">
        <f t="shared" ca="1" si="8"/>
        <v>0</v>
      </c>
      <c r="E108" s="87">
        <f t="shared" ca="1" si="5"/>
        <v>0</v>
      </c>
      <c r="F108" s="88">
        <f t="shared" ca="1" si="9"/>
        <v>0</v>
      </c>
    </row>
    <row r="109" spans="1:6" x14ac:dyDescent="0.25">
      <c r="A109" s="77">
        <f>Analistas!A138</f>
        <v>32264</v>
      </c>
      <c r="B109" s="72">
        <f t="shared" ca="1" si="6"/>
        <v>-106</v>
      </c>
      <c r="C109" s="87">
        <f t="shared" ca="1" si="7"/>
        <v>0</v>
      </c>
      <c r="D109" s="86">
        <f t="shared" ca="1" si="8"/>
        <v>0</v>
      </c>
      <c r="E109" s="87">
        <f t="shared" ca="1" si="5"/>
        <v>0</v>
      </c>
      <c r="F109" s="88">
        <f t="shared" ca="1" si="9"/>
        <v>0</v>
      </c>
    </row>
    <row r="110" spans="1:6" x14ac:dyDescent="0.25">
      <c r="A110" s="77">
        <f>Analistas!A139</f>
        <v>32295</v>
      </c>
      <c r="B110" s="72">
        <f t="shared" ca="1" si="6"/>
        <v>-106</v>
      </c>
      <c r="C110" s="87">
        <f t="shared" ca="1" si="7"/>
        <v>0</v>
      </c>
      <c r="D110" s="86">
        <f t="shared" ca="1" si="8"/>
        <v>0</v>
      </c>
      <c r="E110" s="87">
        <f t="shared" ca="1" si="5"/>
        <v>0</v>
      </c>
      <c r="F110" s="88">
        <f t="shared" ca="1" si="9"/>
        <v>0</v>
      </c>
    </row>
    <row r="111" spans="1:6" x14ac:dyDescent="0.25">
      <c r="A111" s="77">
        <f>Analistas!A140</f>
        <v>32325</v>
      </c>
      <c r="B111" s="72">
        <f t="shared" ca="1" si="6"/>
        <v>-106</v>
      </c>
      <c r="C111" s="87">
        <f t="shared" ca="1" si="7"/>
        <v>0</v>
      </c>
      <c r="D111" s="86">
        <f t="shared" ca="1" si="8"/>
        <v>0</v>
      </c>
      <c r="E111" s="87">
        <f t="shared" ca="1" si="5"/>
        <v>0</v>
      </c>
      <c r="F111" s="88">
        <f t="shared" ca="1" si="9"/>
        <v>0</v>
      </c>
    </row>
    <row r="112" spans="1:6" x14ac:dyDescent="0.25">
      <c r="A112" s="77">
        <f>Analistas!A141</f>
        <v>32356</v>
      </c>
      <c r="B112" s="72">
        <f t="shared" ca="1" si="6"/>
        <v>-106</v>
      </c>
      <c r="C112" s="87">
        <f t="shared" ca="1" si="7"/>
        <v>0</v>
      </c>
      <c r="D112" s="86">
        <f t="shared" ca="1" si="8"/>
        <v>0</v>
      </c>
      <c r="E112" s="87">
        <f t="shared" ca="1" si="5"/>
        <v>0</v>
      </c>
      <c r="F112" s="88">
        <f t="shared" ca="1" si="9"/>
        <v>0</v>
      </c>
    </row>
    <row r="113" spans="1:6" x14ac:dyDescent="0.25">
      <c r="A113" s="77">
        <f>Analistas!A142</f>
        <v>32387</v>
      </c>
      <c r="B113" s="72">
        <f t="shared" ca="1" si="6"/>
        <v>-106</v>
      </c>
      <c r="C113" s="87">
        <f t="shared" ca="1" si="7"/>
        <v>0</v>
      </c>
      <c r="D113" s="86">
        <f t="shared" ca="1" si="8"/>
        <v>0</v>
      </c>
      <c r="E113" s="87">
        <f t="shared" ca="1" si="5"/>
        <v>0</v>
      </c>
      <c r="F113" s="88">
        <f t="shared" ca="1" si="9"/>
        <v>0</v>
      </c>
    </row>
    <row r="114" spans="1:6" x14ac:dyDescent="0.25">
      <c r="A114" s="77">
        <f>Analistas!A143</f>
        <v>32417</v>
      </c>
      <c r="B114" s="72">
        <f t="shared" ca="1" si="6"/>
        <v>-106</v>
      </c>
      <c r="C114" s="87">
        <f t="shared" ca="1" si="7"/>
        <v>0</v>
      </c>
      <c r="D114" s="86">
        <f t="shared" ca="1" si="8"/>
        <v>0</v>
      </c>
      <c r="E114" s="87">
        <f t="shared" ca="1" si="5"/>
        <v>0</v>
      </c>
      <c r="F114" s="88">
        <f t="shared" ca="1" si="9"/>
        <v>0</v>
      </c>
    </row>
    <row r="115" spans="1:6" x14ac:dyDescent="0.25">
      <c r="A115" s="77">
        <f>Analistas!A144</f>
        <v>32448</v>
      </c>
      <c r="B115" s="72">
        <f t="shared" ca="1" si="6"/>
        <v>-106</v>
      </c>
      <c r="C115" s="87">
        <f t="shared" ca="1" si="7"/>
        <v>0</v>
      </c>
      <c r="D115" s="86">
        <f t="shared" ca="1" si="8"/>
        <v>0</v>
      </c>
      <c r="E115" s="87">
        <f t="shared" ca="1" si="5"/>
        <v>0</v>
      </c>
      <c r="F115" s="88">
        <f t="shared" ca="1" si="9"/>
        <v>0</v>
      </c>
    </row>
    <row r="116" spans="1:6" x14ac:dyDescent="0.25">
      <c r="A116" s="77">
        <f>Analistas!A145</f>
        <v>32478</v>
      </c>
      <c r="B116" s="72">
        <f t="shared" ca="1" si="6"/>
        <v>-106</v>
      </c>
      <c r="C116" s="87">
        <f t="shared" ca="1" si="7"/>
        <v>0</v>
      </c>
      <c r="D116" s="86">
        <f t="shared" ca="1" si="8"/>
        <v>0</v>
      </c>
      <c r="E116" s="87">
        <f t="shared" ca="1" si="5"/>
        <v>0</v>
      </c>
      <c r="F116" s="88">
        <f t="shared" ca="1" si="9"/>
        <v>0</v>
      </c>
    </row>
    <row r="117" spans="1:6" x14ac:dyDescent="0.25">
      <c r="A117" s="77">
        <f>Analistas!A146</f>
        <v>32509</v>
      </c>
      <c r="B117" s="72">
        <f t="shared" ca="1" si="6"/>
        <v>-106</v>
      </c>
      <c r="C117" s="87">
        <f t="shared" ca="1" si="7"/>
        <v>0</v>
      </c>
      <c r="D117" s="86">
        <f t="shared" ca="1" si="8"/>
        <v>0</v>
      </c>
      <c r="E117" s="87">
        <f t="shared" ca="1" si="5"/>
        <v>0</v>
      </c>
      <c r="F117" s="88">
        <f t="shared" ca="1" si="9"/>
        <v>0</v>
      </c>
    </row>
    <row r="118" spans="1:6" x14ac:dyDescent="0.25">
      <c r="A118" s="77">
        <f>Analistas!A147</f>
        <v>32540</v>
      </c>
      <c r="B118" s="72">
        <f t="shared" ca="1" si="6"/>
        <v>-106</v>
      </c>
      <c r="C118" s="87">
        <f t="shared" ca="1" si="7"/>
        <v>0</v>
      </c>
      <c r="D118" s="86">
        <f t="shared" ca="1" si="8"/>
        <v>0</v>
      </c>
      <c r="E118" s="87">
        <f t="shared" ca="1" si="5"/>
        <v>0</v>
      </c>
      <c r="F118" s="88">
        <f t="shared" ca="1" si="9"/>
        <v>0</v>
      </c>
    </row>
    <row r="119" spans="1:6" x14ac:dyDescent="0.25">
      <c r="A119" s="77">
        <f>Analistas!A148</f>
        <v>32568</v>
      </c>
      <c r="B119" s="72">
        <f t="shared" ca="1" si="6"/>
        <v>-106</v>
      </c>
      <c r="C119" s="87">
        <f t="shared" ca="1" si="7"/>
        <v>0</v>
      </c>
      <c r="D119" s="86">
        <f t="shared" ca="1" si="8"/>
        <v>0</v>
      </c>
      <c r="E119" s="87">
        <f t="shared" ca="1" si="5"/>
        <v>0</v>
      </c>
      <c r="F119" s="88">
        <f t="shared" ca="1" si="9"/>
        <v>0</v>
      </c>
    </row>
    <row r="120" spans="1:6" x14ac:dyDescent="0.25">
      <c r="A120" s="77">
        <f>Analistas!A149</f>
        <v>32599</v>
      </c>
      <c r="B120" s="72">
        <f t="shared" ca="1" si="6"/>
        <v>-106</v>
      </c>
      <c r="C120" s="87">
        <f t="shared" ca="1" si="7"/>
        <v>0</v>
      </c>
      <c r="D120" s="86">
        <f t="shared" ca="1" si="8"/>
        <v>0</v>
      </c>
      <c r="E120" s="87">
        <f t="shared" ca="1" si="5"/>
        <v>0</v>
      </c>
      <c r="F120" s="88">
        <f t="shared" ca="1" si="9"/>
        <v>0</v>
      </c>
    </row>
    <row r="121" spans="1:6" x14ac:dyDescent="0.25">
      <c r="A121" s="77">
        <f>Analistas!A150</f>
        <v>32629</v>
      </c>
      <c r="B121" s="72">
        <f t="shared" ca="1" si="6"/>
        <v>-106</v>
      </c>
      <c r="C121" s="87">
        <f t="shared" ca="1" si="7"/>
        <v>0</v>
      </c>
      <c r="D121" s="86">
        <f t="shared" ca="1" si="8"/>
        <v>0</v>
      </c>
      <c r="E121" s="87">
        <f t="shared" ca="1" si="5"/>
        <v>0</v>
      </c>
      <c r="F121" s="88">
        <f t="shared" ca="1" si="9"/>
        <v>0</v>
      </c>
    </row>
    <row r="122" spans="1:6" x14ac:dyDescent="0.25">
      <c r="A122" s="77">
        <f>Analistas!A151</f>
        <v>32660</v>
      </c>
      <c r="B122" s="72">
        <f t="shared" ca="1" si="6"/>
        <v>-106</v>
      </c>
      <c r="C122" s="87">
        <f t="shared" ca="1" si="7"/>
        <v>0</v>
      </c>
      <c r="D122" s="86">
        <f t="shared" ca="1" si="8"/>
        <v>0</v>
      </c>
      <c r="E122" s="87">
        <f t="shared" ca="1" si="5"/>
        <v>0</v>
      </c>
      <c r="F122" s="88">
        <f t="shared" ca="1" si="9"/>
        <v>0</v>
      </c>
    </row>
    <row r="123" spans="1:6" x14ac:dyDescent="0.25">
      <c r="A123" s="77">
        <f>Analistas!A152</f>
        <v>32690</v>
      </c>
      <c r="B123" s="72">
        <f t="shared" ca="1" si="6"/>
        <v>-106</v>
      </c>
      <c r="C123" s="87">
        <f t="shared" ca="1" si="7"/>
        <v>0</v>
      </c>
      <c r="D123" s="86">
        <f t="shared" ca="1" si="8"/>
        <v>0</v>
      </c>
      <c r="E123" s="87">
        <f t="shared" ca="1" si="5"/>
        <v>0</v>
      </c>
      <c r="F123" s="88">
        <f t="shared" ca="1" si="9"/>
        <v>0</v>
      </c>
    </row>
    <row r="124" spans="1:6" x14ac:dyDescent="0.25">
      <c r="A124" s="77">
        <f>Analistas!A153</f>
        <v>32721</v>
      </c>
      <c r="B124" s="72">
        <f t="shared" ca="1" si="6"/>
        <v>-106</v>
      </c>
      <c r="C124" s="87">
        <f t="shared" ca="1" si="7"/>
        <v>0</v>
      </c>
      <c r="D124" s="86">
        <f t="shared" ca="1" si="8"/>
        <v>0</v>
      </c>
      <c r="E124" s="87">
        <f t="shared" ca="1" si="5"/>
        <v>0</v>
      </c>
      <c r="F124" s="88">
        <f t="shared" ca="1" si="9"/>
        <v>0</v>
      </c>
    </row>
    <row r="125" spans="1:6" x14ac:dyDescent="0.25">
      <c r="A125" s="77">
        <f>Analistas!A154</f>
        <v>32752</v>
      </c>
      <c r="B125" s="72">
        <f t="shared" ca="1" si="6"/>
        <v>-106</v>
      </c>
      <c r="C125" s="87">
        <f t="shared" ca="1" si="7"/>
        <v>0</v>
      </c>
      <c r="D125" s="86">
        <f t="shared" ca="1" si="8"/>
        <v>0</v>
      </c>
      <c r="E125" s="87">
        <f t="shared" ca="1" si="5"/>
        <v>0</v>
      </c>
      <c r="F125" s="88">
        <f t="shared" ca="1" si="9"/>
        <v>0</v>
      </c>
    </row>
    <row r="126" spans="1:6" x14ac:dyDescent="0.25">
      <c r="A126" s="77">
        <f>Analistas!A155</f>
        <v>32782</v>
      </c>
      <c r="B126" s="72">
        <f t="shared" ca="1" si="6"/>
        <v>-106</v>
      </c>
      <c r="C126" s="87">
        <f t="shared" ca="1" si="7"/>
        <v>0</v>
      </c>
      <c r="D126" s="86">
        <f t="shared" ca="1" si="8"/>
        <v>0</v>
      </c>
      <c r="E126" s="87">
        <f t="shared" ca="1" si="5"/>
        <v>0</v>
      </c>
      <c r="F126" s="88">
        <f t="shared" ca="1" si="9"/>
        <v>0</v>
      </c>
    </row>
    <row r="127" spans="1:6" x14ac:dyDescent="0.25">
      <c r="A127" s="77">
        <f>Analistas!A156</f>
        <v>32813</v>
      </c>
      <c r="B127" s="72">
        <f t="shared" ca="1" si="6"/>
        <v>-106</v>
      </c>
      <c r="C127" s="87">
        <f t="shared" ca="1" si="7"/>
        <v>0</v>
      </c>
      <c r="D127" s="86">
        <f t="shared" ca="1" si="8"/>
        <v>0</v>
      </c>
      <c r="E127" s="87">
        <f t="shared" ca="1" si="5"/>
        <v>0</v>
      </c>
      <c r="F127" s="88">
        <f t="shared" ca="1" si="9"/>
        <v>0</v>
      </c>
    </row>
    <row r="128" spans="1:6" x14ac:dyDescent="0.25">
      <c r="A128" s="77">
        <f>Analistas!A157</f>
        <v>32843</v>
      </c>
      <c r="B128" s="72">
        <f t="shared" ca="1" si="6"/>
        <v>-106</v>
      </c>
      <c r="C128" s="87">
        <f t="shared" ca="1" si="7"/>
        <v>0</v>
      </c>
      <c r="D128" s="86">
        <f t="shared" ca="1" si="8"/>
        <v>0</v>
      </c>
      <c r="E128" s="87">
        <f t="shared" ca="1" si="5"/>
        <v>0</v>
      </c>
      <c r="F128" s="88">
        <f t="shared" ca="1" si="9"/>
        <v>0</v>
      </c>
    </row>
    <row r="129" spans="1:6" x14ac:dyDescent="0.25">
      <c r="A129" s="77">
        <f>Analistas!A158</f>
        <v>32874</v>
      </c>
      <c r="B129" s="72">
        <f t="shared" ca="1" si="6"/>
        <v>-106</v>
      </c>
      <c r="C129" s="87">
        <f t="shared" ca="1" si="7"/>
        <v>0</v>
      </c>
      <c r="D129" s="86">
        <f t="shared" ca="1" si="8"/>
        <v>0</v>
      </c>
      <c r="E129" s="87">
        <f t="shared" ca="1" si="5"/>
        <v>0</v>
      </c>
      <c r="F129" s="88">
        <f t="shared" ca="1" si="9"/>
        <v>0</v>
      </c>
    </row>
    <row r="130" spans="1:6" x14ac:dyDescent="0.25">
      <c r="A130" s="77">
        <f>Analistas!A159</f>
        <v>32905</v>
      </c>
      <c r="B130" s="72">
        <f t="shared" ca="1" si="6"/>
        <v>-106</v>
      </c>
      <c r="C130" s="87">
        <f t="shared" ca="1" si="7"/>
        <v>0</v>
      </c>
      <c r="D130" s="86">
        <f t="shared" ca="1" si="8"/>
        <v>0</v>
      </c>
      <c r="E130" s="87">
        <f t="shared" ca="1" si="5"/>
        <v>0</v>
      </c>
      <c r="F130" s="88">
        <f t="shared" ca="1" si="9"/>
        <v>0</v>
      </c>
    </row>
    <row r="131" spans="1:6" x14ac:dyDescent="0.25">
      <c r="A131" s="77">
        <f>Analistas!A160</f>
        <v>32933</v>
      </c>
      <c r="B131" s="72">
        <f t="shared" ca="1" si="6"/>
        <v>-106</v>
      </c>
      <c r="C131" s="87">
        <f t="shared" ca="1" si="7"/>
        <v>0</v>
      </c>
      <c r="D131" s="86">
        <f t="shared" ca="1" si="8"/>
        <v>0</v>
      </c>
      <c r="E131" s="87">
        <f t="shared" ca="1" si="5"/>
        <v>0</v>
      </c>
      <c r="F131" s="88">
        <f t="shared" ca="1" si="9"/>
        <v>0</v>
      </c>
    </row>
    <row r="132" spans="1:6" x14ac:dyDescent="0.25">
      <c r="A132" s="77">
        <f>Analistas!A161</f>
        <v>32964</v>
      </c>
      <c r="B132" s="72">
        <f t="shared" ca="1" si="6"/>
        <v>-106</v>
      </c>
      <c r="C132" s="87">
        <f t="shared" ca="1" si="7"/>
        <v>0</v>
      </c>
      <c r="D132" s="86">
        <f t="shared" ca="1" si="8"/>
        <v>0</v>
      </c>
      <c r="E132" s="87">
        <f t="shared" ca="1" si="5"/>
        <v>0</v>
      </c>
      <c r="F132" s="88">
        <f t="shared" ca="1" si="9"/>
        <v>0</v>
      </c>
    </row>
    <row r="133" spans="1:6" x14ac:dyDescent="0.25">
      <c r="A133" s="77">
        <f>Analistas!A162</f>
        <v>32994</v>
      </c>
      <c r="B133" s="72">
        <f t="shared" ca="1" si="6"/>
        <v>-106</v>
      </c>
      <c r="C133" s="87">
        <f t="shared" ca="1" si="7"/>
        <v>0</v>
      </c>
      <c r="D133" s="86">
        <f t="shared" ca="1" si="8"/>
        <v>0</v>
      </c>
      <c r="E133" s="87">
        <f t="shared" ca="1" si="5"/>
        <v>0</v>
      </c>
      <c r="F133" s="88">
        <f t="shared" ca="1" si="9"/>
        <v>0</v>
      </c>
    </row>
    <row r="134" spans="1:6" x14ac:dyDescent="0.25">
      <c r="A134" s="77">
        <f>Analistas!A163</f>
        <v>33025</v>
      </c>
      <c r="B134" s="72">
        <f t="shared" ca="1" si="6"/>
        <v>-106</v>
      </c>
      <c r="C134" s="87">
        <f t="shared" ca="1" si="7"/>
        <v>0</v>
      </c>
      <c r="D134" s="86">
        <f t="shared" ca="1" si="8"/>
        <v>0</v>
      </c>
      <c r="E134" s="87">
        <f t="shared" ca="1" si="5"/>
        <v>0</v>
      </c>
      <c r="F134" s="88">
        <f t="shared" ca="1" si="9"/>
        <v>0</v>
      </c>
    </row>
    <row r="135" spans="1:6" x14ac:dyDescent="0.25">
      <c r="A135" s="77">
        <f>Analistas!A164</f>
        <v>33055</v>
      </c>
      <c r="B135" s="72">
        <f t="shared" ca="1" si="6"/>
        <v>-106</v>
      </c>
      <c r="C135" s="87">
        <f t="shared" ca="1" si="7"/>
        <v>0</v>
      </c>
      <c r="D135" s="86">
        <f t="shared" ca="1" si="8"/>
        <v>0</v>
      </c>
      <c r="E135" s="87">
        <f t="shared" ca="1" si="5"/>
        <v>0</v>
      </c>
      <c r="F135" s="88">
        <f t="shared" ca="1" si="9"/>
        <v>0</v>
      </c>
    </row>
    <row r="136" spans="1:6" x14ac:dyDescent="0.25">
      <c r="A136" s="77">
        <f>Analistas!A165</f>
        <v>33086</v>
      </c>
      <c r="B136" s="72">
        <f t="shared" ca="1" si="6"/>
        <v>-106</v>
      </c>
      <c r="C136" s="87">
        <f t="shared" ca="1" si="7"/>
        <v>0</v>
      </c>
      <c r="D136" s="86">
        <f t="shared" ca="1" si="8"/>
        <v>0</v>
      </c>
      <c r="E136" s="87">
        <f t="shared" ca="1" si="5"/>
        <v>0</v>
      </c>
      <c r="F136" s="88">
        <f t="shared" ca="1" si="9"/>
        <v>0</v>
      </c>
    </row>
    <row r="137" spans="1:6" x14ac:dyDescent="0.25">
      <c r="A137" s="77">
        <f>Analistas!A166</f>
        <v>33117</v>
      </c>
      <c r="B137" s="72">
        <f t="shared" ca="1" si="6"/>
        <v>-106</v>
      </c>
      <c r="C137" s="87">
        <f t="shared" ca="1" si="7"/>
        <v>0</v>
      </c>
      <c r="D137" s="86">
        <f t="shared" ca="1" si="8"/>
        <v>0</v>
      </c>
      <c r="E137" s="87">
        <f t="shared" ref="E137:E200" ca="1" si="10">IF($C$6="JUROS DA POUPANÇA - CAPITALIZADO",IF(A137&gt;$E$8,(PRODUCT(OFFSET($D$350,MATCH(EDATE(A137,1),$A$351:$A$488,0),1,137,1))-1),IF($E$8&lt;$C$1,(PRODUCT(OFFSET($D$350,MATCH(EDATE($C$1,1),$A$351:$A$488,0),1,137,1))-1),IF(A137&lt;$E$8,(PRODUCT(OFFSET($D$350,MATCH($E$8,$A$351:$A$488,0),1,137,1))-1),(PRODUCT(OFFSET($D$350,MATCH(EDATE(A137,1),$A$351:$A$488,0),1,137,1))-1)))),IF($C$6="JUROS DA POUPANÇA - SIMPLES",IF(A137&gt;=$E$8,(SUM(OFFSET($D$350,MATCH(EDATE(A137,1),$A$351:$A$488,0),1,137,1))),IF($E$8&lt;=$C$1,(SUM(OFFSET($D$350,MATCH(EDATE($C$1,1),$A$351:$A$488,0),1,137,1))),IF(A137&lt;=$E$8,(SUM(OFFSET($D$350,MATCH($E$8,$A$351:$A$488,0),1,137,1)))))),IF($C$6="CAPITALIZADO",($C$5+1)^D137-1,IF($C$6="SIMPLES",(D137*$C$5)))))</f>
        <v>0</v>
      </c>
      <c r="F137" s="88">
        <f t="shared" ca="1" si="9"/>
        <v>0</v>
      </c>
    </row>
    <row r="138" spans="1:6" x14ac:dyDescent="0.25">
      <c r="A138" s="77">
        <f>Analistas!A167</f>
        <v>33147</v>
      </c>
      <c r="B138" s="72">
        <f t="shared" ref="B138:B201" ca="1" si="11">IF(OR(A138&gt;=$C$8,$C$2&lt;$C$1),0,(IF(A138&lt;=$C$1,((YEAR($C$8)-1900)-(YEAR($C$1)-1900))*12+(MONTH($C$8)-MONTH($C$1)),((YEAR($C$8)-1900)-(YEAR(A138)-1900))*12+(MONTH($C$8)-MONTH(A138)))))</f>
        <v>-106</v>
      </c>
      <c r="C138" s="87">
        <f t="shared" ref="C138:C201" ca="1" si="12">IF(B138&lt;0,0,IF($C$4="SIMPLES",$C$3*B138,IF($C$4="CAPITALIZADO",(($C$3+1)^B138-1),0)))</f>
        <v>0</v>
      </c>
      <c r="D138" s="86">
        <f t="shared" ref="D138:D201" ca="1" si="13">IF(OR($C$2&lt;$D$8,A138&gt;=$C$2),0,IF(AND(A138&gt;$D$8,A138&gt;$C$1),((YEAR($C$2)-1900)-(YEAR(A138)-1900))*12+(MONTH($C$2)-MONTH(A138)),IF($C$1&gt;=$D$8,((YEAR($C$2)-1900)-(YEAR($C$1)-1900))*12+(MONTH($C$2)-MONTH($C$1)),((YEAR($C$2)-1900)-(YEAR($D$8)-1900))*12+(MONTH($C$2)-MONTH($D$8)))))</f>
        <v>0</v>
      </c>
      <c r="E138" s="87">
        <f t="shared" ca="1" si="10"/>
        <v>0</v>
      </c>
      <c r="F138" s="88">
        <f t="shared" ref="F138:F201" ca="1" si="14">IF(AND(E138&lt;0,C138=0),0,IF(AND(E138&lt;0,C138&gt;0),C138,IF(AND($C$4="CAPITALIZADO",$C$6="JUROS DA POUPANÇA - CAPITALIZADO"),((1+C138)*(1+E138)-1),IF(AND($C$4="CAPITALIZADO",$C$6="CAPITALIZADO"),((1+C138)*(1+E138)-1),C138+E138))))</f>
        <v>0</v>
      </c>
    </row>
    <row r="139" spans="1:6" x14ac:dyDescent="0.25">
      <c r="A139" s="77">
        <f>Analistas!A168</f>
        <v>33178</v>
      </c>
      <c r="B139" s="72">
        <f t="shared" ca="1" si="11"/>
        <v>-106</v>
      </c>
      <c r="C139" s="87">
        <f t="shared" ca="1" si="12"/>
        <v>0</v>
      </c>
      <c r="D139" s="86">
        <f t="shared" ca="1" si="13"/>
        <v>0</v>
      </c>
      <c r="E139" s="87">
        <f t="shared" ca="1" si="10"/>
        <v>0</v>
      </c>
      <c r="F139" s="88">
        <f t="shared" ca="1" si="14"/>
        <v>0</v>
      </c>
    </row>
    <row r="140" spans="1:6" x14ac:dyDescent="0.25">
      <c r="A140" s="77">
        <f>Analistas!A169</f>
        <v>33208</v>
      </c>
      <c r="B140" s="72">
        <f t="shared" ca="1" si="11"/>
        <v>-106</v>
      </c>
      <c r="C140" s="87">
        <f t="shared" ca="1" si="12"/>
        <v>0</v>
      </c>
      <c r="D140" s="86">
        <f t="shared" ca="1" si="13"/>
        <v>0</v>
      </c>
      <c r="E140" s="87">
        <f t="shared" ca="1" si="10"/>
        <v>0</v>
      </c>
      <c r="F140" s="88">
        <f t="shared" ca="1" si="14"/>
        <v>0</v>
      </c>
    </row>
    <row r="141" spans="1:6" x14ac:dyDescent="0.25">
      <c r="A141" s="77">
        <f>Analistas!A170</f>
        <v>33239</v>
      </c>
      <c r="B141" s="72">
        <f t="shared" ca="1" si="11"/>
        <v>-106</v>
      </c>
      <c r="C141" s="87">
        <f t="shared" ca="1" si="12"/>
        <v>0</v>
      </c>
      <c r="D141" s="86">
        <f t="shared" ca="1" si="13"/>
        <v>0</v>
      </c>
      <c r="E141" s="87">
        <f t="shared" ca="1" si="10"/>
        <v>0</v>
      </c>
      <c r="F141" s="88">
        <f t="shared" ca="1" si="14"/>
        <v>0</v>
      </c>
    </row>
    <row r="142" spans="1:6" x14ac:dyDescent="0.25">
      <c r="A142" s="77">
        <f>Analistas!A171</f>
        <v>33270</v>
      </c>
      <c r="B142" s="72">
        <f t="shared" ca="1" si="11"/>
        <v>-106</v>
      </c>
      <c r="C142" s="87">
        <f t="shared" ca="1" si="12"/>
        <v>0</v>
      </c>
      <c r="D142" s="86">
        <f t="shared" ca="1" si="13"/>
        <v>0</v>
      </c>
      <c r="E142" s="87">
        <f t="shared" ca="1" si="10"/>
        <v>0</v>
      </c>
      <c r="F142" s="88">
        <f t="shared" ca="1" si="14"/>
        <v>0</v>
      </c>
    </row>
    <row r="143" spans="1:6" x14ac:dyDescent="0.25">
      <c r="A143" s="77">
        <f>Analistas!A172</f>
        <v>33298</v>
      </c>
      <c r="B143" s="72">
        <f t="shared" ca="1" si="11"/>
        <v>-106</v>
      </c>
      <c r="C143" s="87">
        <f t="shared" ca="1" si="12"/>
        <v>0</v>
      </c>
      <c r="D143" s="86">
        <f t="shared" ca="1" si="13"/>
        <v>0</v>
      </c>
      <c r="E143" s="87">
        <f t="shared" ca="1" si="10"/>
        <v>0</v>
      </c>
      <c r="F143" s="88">
        <f t="shared" ca="1" si="14"/>
        <v>0</v>
      </c>
    </row>
    <row r="144" spans="1:6" x14ac:dyDescent="0.25">
      <c r="A144" s="77">
        <f>Analistas!A173</f>
        <v>33329</v>
      </c>
      <c r="B144" s="72">
        <f t="shared" ca="1" si="11"/>
        <v>-106</v>
      </c>
      <c r="C144" s="87">
        <f t="shared" ca="1" si="12"/>
        <v>0</v>
      </c>
      <c r="D144" s="86">
        <f t="shared" ca="1" si="13"/>
        <v>0</v>
      </c>
      <c r="E144" s="87">
        <f t="shared" ca="1" si="10"/>
        <v>0</v>
      </c>
      <c r="F144" s="88">
        <f t="shared" ca="1" si="14"/>
        <v>0</v>
      </c>
    </row>
    <row r="145" spans="1:6" x14ac:dyDescent="0.25">
      <c r="A145" s="77">
        <f>Analistas!A174</f>
        <v>33359</v>
      </c>
      <c r="B145" s="72">
        <f t="shared" ca="1" si="11"/>
        <v>-106</v>
      </c>
      <c r="C145" s="87">
        <f t="shared" ca="1" si="12"/>
        <v>0</v>
      </c>
      <c r="D145" s="86">
        <f t="shared" ca="1" si="13"/>
        <v>0</v>
      </c>
      <c r="E145" s="87">
        <f t="shared" ca="1" si="10"/>
        <v>0</v>
      </c>
      <c r="F145" s="88">
        <f t="shared" ca="1" si="14"/>
        <v>0</v>
      </c>
    </row>
    <row r="146" spans="1:6" x14ac:dyDescent="0.25">
      <c r="A146" s="77">
        <f>Analistas!A175</f>
        <v>33390</v>
      </c>
      <c r="B146" s="72">
        <f t="shared" ca="1" si="11"/>
        <v>-106</v>
      </c>
      <c r="C146" s="87">
        <f t="shared" ca="1" si="12"/>
        <v>0</v>
      </c>
      <c r="D146" s="86">
        <f t="shared" ca="1" si="13"/>
        <v>0</v>
      </c>
      <c r="E146" s="87">
        <f t="shared" ca="1" si="10"/>
        <v>0</v>
      </c>
      <c r="F146" s="88">
        <f t="shared" ca="1" si="14"/>
        <v>0</v>
      </c>
    </row>
    <row r="147" spans="1:6" x14ac:dyDescent="0.25">
      <c r="A147" s="77">
        <f>Analistas!A176</f>
        <v>33420</v>
      </c>
      <c r="B147" s="72">
        <f t="shared" ca="1" si="11"/>
        <v>-106</v>
      </c>
      <c r="C147" s="87">
        <f t="shared" ca="1" si="12"/>
        <v>0</v>
      </c>
      <c r="D147" s="86">
        <f t="shared" ca="1" si="13"/>
        <v>0</v>
      </c>
      <c r="E147" s="87">
        <f t="shared" ca="1" si="10"/>
        <v>0</v>
      </c>
      <c r="F147" s="88">
        <f t="shared" ca="1" si="14"/>
        <v>0</v>
      </c>
    </row>
    <row r="148" spans="1:6" x14ac:dyDescent="0.25">
      <c r="A148" s="77">
        <f>Analistas!A177</f>
        <v>33451</v>
      </c>
      <c r="B148" s="72">
        <f t="shared" ca="1" si="11"/>
        <v>-106</v>
      </c>
      <c r="C148" s="87">
        <f t="shared" ca="1" si="12"/>
        <v>0</v>
      </c>
      <c r="D148" s="86">
        <f t="shared" ca="1" si="13"/>
        <v>0</v>
      </c>
      <c r="E148" s="87">
        <f t="shared" ca="1" si="10"/>
        <v>0</v>
      </c>
      <c r="F148" s="88">
        <f t="shared" ca="1" si="14"/>
        <v>0</v>
      </c>
    </row>
    <row r="149" spans="1:6" x14ac:dyDescent="0.25">
      <c r="A149" s="77">
        <f>Analistas!A178</f>
        <v>33482</v>
      </c>
      <c r="B149" s="72">
        <f t="shared" ca="1" si="11"/>
        <v>-106</v>
      </c>
      <c r="C149" s="87">
        <f t="shared" ca="1" si="12"/>
        <v>0</v>
      </c>
      <c r="D149" s="86">
        <f t="shared" ca="1" si="13"/>
        <v>0</v>
      </c>
      <c r="E149" s="87">
        <f t="shared" ca="1" si="10"/>
        <v>0</v>
      </c>
      <c r="F149" s="88">
        <f t="shared" ca="1" si="14"/>
        <v>0</v>
      </c>
    </row>
    <row r="150" spans="1:6" x14ac:dyDescent="0.25">
      <c r="A150" s="77">
        <f>Analistas!A179</f>
        <v>33512</v>
      </c>
      <c r="B150" s="72">
        <f t="shared" ca="1" si="11"/>
        <v>-106</v>
      </c>
      <c r="C150" s="87">
        <f t="shared" ca="1" si="12"/>
        <v>0</v>
      </c>
      <c r="D150" s="86">
        <f t="shared" ca="1" si="13"/>
        <v>0</v>
      </c>
      <c r="E150" s="87">
        <f t="shared" ca="1" si="10"/>
        <v>0</v>
      </c>
      <c r="F150" s="88">
        <f t="shared" ca="1" si="14"/>
        <v>0</v>
      </c>
    </row>
    <row r="151" spans="1:6" x14ac:dyDescent="0.25">
      <c r="A151" s="77">
        <f>Analistas!A180</f>
        <v>33543</v>
      </c>
      <c r="B151" s="72">
        <f t="shared" ca="1" si="11"/>
        <v>-106</v>
      </c>
      <c r="C151" s="87">
        <f t="shared" ca="1" si="12"/>
        <v>0</v>
      </c>
      <c r="D151" s="86">
        <f t="shared" ca="1" si="13"/>
        <v>0</v>
      </c>
      <c r="E151" s="87">
        <f t="shared" ca="1" si="10"/>
        <v>0</v>
      </c>
      <c r="F151" s="88">
        <f t="shared" ca="1" si="14"/>
        <v>0</v>
      </c>
    </row>
    <row r="152" spans="1:6" x14ac:dyDescent="0.25">
      <c r="A152" s="77">
        <f>Analistas!A181</f>
        <v>33573</v>
      </c>
      <c r="B152" s="72">
        <f t="shared" ca="1" si="11"/>
        <v>-106</v>
      </c>
      <c r="C152" s="87">
        <f t="shared" ca="1" si="12"/>
        <v>0</v>
      </c>
      <c r="D152" s="86">
        <f t="shared" ca="1" si="13"/>
        <v>0</v>
      </c>
      <c r="E152" s="87">
        <f t="shared" ca="1" si="10"/>
        <v>0</v>
      </c>
      <c r="F152" s="88">
        <f t="shared" ca="1" si="14"/>
        <v>0</v>
      </c>
    </row>
    <row r="153" spans="1:6" x14ac:dyDescent="0.25">
      <c r="A153" s="77">
        <f>Analistas!A182</f>
        <v>33604</v>
      </c>
      <c r="B153" s="72">
        <f t="shared" ca="1" si="11"/>
        <v>-106</v>
      </c>
      <c r="C153" s="87">
        <f t="shared" ca="1" si="12"/>
        <v>0</v>
      </c>
      <c r="D153" s="86">
        <f t="shared" ca="1" si="13"/>
        <v>0</v>
      </c>
      <c r="E153" s="87">
        <f t="shared" ca="1" si="10"/>
        <v>0</v>
      </c>
      <c r="F153" s="88">
        <f t="shared" ca="1" si="14"/>
        <v>0</v>
      </c>
    </row>
    <row r="154" spans="1:6" x14ac:dyDescent="0.25">
      <c r="A154" s="77">
        <f>Analistas!A183</f>
        <v>33635</v>
      </c>
      <c r="B154" s="72">
        <f t="shared" ca="1" si="11"/>
        <v>-106</v>
      </c>
      <c r="C154" s="87">
        <f t="shared" ca="1" si="12"/>
        <v>0</v>
      </c>
      <c r="D154" s="86">
        <f t="shared" ca="1" si="13"/>
        <v>0</v>
      </c>
      <c r="E154" s="87">
        <f t="shared" ca="1" si="10"/>
        <v>0</v>
      </c>
      <c r="F154" s="88">
        <f t="shared" ca="1" si="14"/>
        <v>0</v>
      </c>
    </row>
    <row r="155" spans="1:6" x14ac:dyDescent="0.25">
      <c r="A155" s="77">
        <f>Analistas!A184</f>
        <v>33664</v>
      </c>
      <c r="B155" s="72">
        <f t="shared" ca="1" si="11"/>
        <v>-106</v>
      </c>
      <c r="C155" s="87">
        <f t="shared" ca="1" si="12"/>
        <v>0</v>
      </c>
      <c r="D155" s="86">
        <f t="shared" ca="1" si="13"/>
        <v>0</v>
      </c>
      <c r="E155" s="87">
        <f t="shared" ca="1" si="10"/>
        <v>0</v>
      </c>
      <c r="F155" s="88">
        <f t="shared" ca="1" si="14"/>
        <v>0</v>
      </c>
    </row>
    <row r="156" spans="1:6" x14ac:dyDescent="0.25">
      <c r="A156" s="77">
        <f>Analistas!A185</f>
        <v>33695</v>
      </c>
      <c r="B156" s="72">
        <f t="shared" ca="1" si="11"/>
        <v>-106</v>
      </c>
      <c r="C156" s="87">
        <f t="shared" ca="1" si="12"/>
        <v>0</v>
      </c>
      <c r="D156" s="86">
        <f t="shared" ca="1" si="13"/>
        <v>0</v>
      </c>
      <c r="E156" s="87">
        <f t="shared" ca="1" si="10"/>
        <v>0</v>
      </c>
      <c r="F156" s="88">
        <f t="shared" ca="1" si="14"/>
        <v>0</v>
      </c>
    </row>
    <row r="157" spans="1:6" x14ac:dyDescent="0.25">
      <c r="A157" s="77">
        <f>Analistas!A186</f>
        <v>33725</v>
      </c>
      <c r="B157" s="72">
        <f t="shared" ca="1" si="11"/>
        <v>-106</v>
      </c>
      <c r="C157" s="87">
        <f t="shared" ca="1" si="12"/>
        <v>0</v>
      </c>
      <c r="D157" s="86">
        <f t="shared" ca="1" si="13"/>
        <v>0</v>
      </c>
      <c r="E157" s="87">
        <f t="shared" ca="1" si="10"/>
        <v>0</v>
      </c>
      <c r="F157" s="88">
        <f t="shared" ca="1" si="14"/>
        <v>0</v>
      </c>
    </row>
    <row r="158" spans="1:6" x14ac:dyDescent="0.25">
      <c r="A158" s="77">
        <f>Analistas!A187</f>
        <v>33756</v>
      </c>
      <c r="B158" s="72">
        <f t="shared" ca="1" si="11"/>
        <v>-106</v>
      </c>
      <c r="C158" s="87">
        <f t="shared" ca="1" si="12"/>
        <v>0</v>
      </c>
      <c r="D158" s="86">
        <f t="shared" ca="1" si="13"/>
        <v>0</v>
      </c>
      <c r="E158" s="87">
        <f t="shared" ca="1" si="10"/>
        <v>0</v>
      </c>
      <c r="F158" s="88">
        <f t="shared" ca="1" si="14"/>
        <v>0</v>
      </c>
    </row>
    <row r="159" spans="1:6" x14ac:dyDescent="0.25">
      <c r="A159" s="77">
        <f>Analistas!A188</f>
        <v>33786</v>
      </c>
      <c r="B159" s="72">
        <f t="shared" ca="1" si="11"/>
        <v>-106</v>
      </c>
      <c r="C159" s="87">
        <f t="shared" ca="1" si="12"/>
        <v>0</v>
      </c>
      <c r="D159" s="86">
        <f t="shared" ca="1" si="13"/>
        <v>0</v>
      </c>
      <c r="E159" s="87">
        <f t="shared" ca="1" si="10"/>
        <v>0</v>
      </c>
      <c r="F159" s="88">
        <f t="shared" ca="1" si="14"/>
        <v>0</v>
      </c>
    </row>
    <row r="160" spans="1:6" x14ac:dyDescent="0.25">
      <c r="A160" s="77">
        <f>Analistas!A189</f>
        <v>33817</v>
      </c>
      <c r="B160" s="72">
        <f t="shared" ca="1" si="11"/>
        <v>-106</v>
      </c>
      <c r="C160" s="87">
        <f t="shared" ca="1" si="12"/>
        <v>0</v>
      </c>
      <c r="D160" s="86">
        <f t="shared" ca="1" si="13"/>
        <v>0</v>
      </c>
      <c r="E160" s="87">
        <f t="shared" ca="1" si="10"/>
        <v>0</v>
      </c>
      <c r="F160" s="88">
        <f t="shared" ca="1" si="14"/>
        <v>0</v>
      </c>
    </row>
    <row r="161" spans="1:6" x14ac:dyDescent="0.25">
      <c r="A161" s="77">
        <f>Analistas!A190</f>
        <v>33848</v>
      </c>
      <c r="B161" s="72">
        <f t="shared" ca="1" si="11"/>
        <v>-106</v>
      </c>
      <c r="C161" s="87">
        <f t="shared" ca="1" si="12"/>
        <v>0</v>
      </c>
      <c r="D161" s="86">
        <f t="shared" ca="1" si="13"/>
        <v>0</v>
      </c>
      <c r="E161" s="87">
        <f t="shared" ca="1" si="10"/>
        <v>0</v>
      </c>
      <c r="F161" s="88">
        <f t="shared" ca="1" si="14"/>
        <v>0</v>
      </c>
    </row>
    <row r="162" spans="1:6" x14ac:dyDescent="0.25">
      <c r="A162" s="77">
        <f>Analistas!A191</f>
        <v>33878</v>
      </c>
      <c r="B162" s="72">
        <f t="shared" ca="1" si="11"/>
        <v>-106</v>
      </c>
      <c r="C162" s="87">
        <f t="shared" ca="1" si="12"/>
        <v>0</v>
      </c>
      <c r="D162" s="86">
        <f t="shared" ca="1" si="13"/>
        <v>0</v>
      </c>
      <c r="E162" s="87">
        <f t="shared" ca="1" si="10"/>
        <v>0</v>
      </c>
      <c r="F162" s="88">
        <f t="shared" ca="1" si="14"/>
        <v>0</v>
      </c>
    </row>
    <row r="163" spans="1:6" x14ac:dyDescent="0.25">
      <c r="A163" s="77">
        <f>Analistas!A192</f>
        <v>33909</v>
      </c>
      <c r="B163" s="72">
        <f t="shared" ca="1" si="11"/>
        <v>-106</v>
      </c>
      <c r="C163" s="87">
        <f t="shared" ca="1" si="12"/>
        <v>0</v>
      </c>
      <c r="D163" s="86">
        <f t="shared" ca="1" si="13"/>
        <v>0</v>
      </c>
      <c r="E163" s="87">
        <f t="shared" ca="1" si="10"/>
        <v>0</v>
      </c>
      <c r="F163" s="88">
        <f t="shared" ca="1" si="14"/>
        <v>0</v>
      </c>
    </row>
    <row r="164" spans="1:6" x14ac:dyDescent="0.25">
      <c r="A164" s="77">
        <f>Analistas!A193</f>
        <v>33939</v>
      </c>
      <c r="B164" s="72">
        <f t="shared" ca="1" si="11"/>
        <v>-106</v>
      </c>
      <c r="C164" s="87">
        <f t="shared" ca="1" si="12"/>
        <v>0</v>
      </c>
      <c r="D164" s="86">
        <f t="shared" ca="1" si="13"/>
        <v>0</v>
      </c>
      <c r="E164" s="87">
        <f t="shared" ca="1" si="10"/>
        <v>0</v>
      </c>
      <c r="F164" s="88">
        <f t="shared" ca="1" si="14"/>
        <v>0</v>
      </c>
    </row>
    <row r="165" spans="1:6" x14ac:dyDescent="0.25">
      <c r="A165" s="77">
        <f>Analistas!A194</f>
        <v>33970</v>
      </c>
      <c r="B165" s="72">
        <f t="shared" ca="1" si="11"/>
        <v>-106</v>
      </c>
      <c r="C165" s="87">
        <f t="shared" ca="1" si="12"/>
        <v>0</v>
      </c>
      <c r="D165" s="86">
        <f t="shared" ca="1" si="13"/>
        <v>0</v>
      </c>
      <c r="E165" s="87">
        <f t="shared" ca="1" si="10"/>
        <v>0</v>
      </c>
      <c r="F165" s="88">
        <f t="shared" ca="1" si="14"/>
        <v>0</v>
      </c>
    </row>
    <row r="166" spans="1:6" x14ac:dyDescent="0.25">
      <c r="A166" s="77">
        <f>Analistas!A195</f>
        <v>34001</v>
      </c>
      <c r="B166" s="72">
        <f t="shared" ca="1" si="11"/>
        <v>-106</v>
      </c>
      <c r="C166" s="87">
        <f t="shared" ca="1" si="12"/>
        <v>0</v>
      </c>
      <c r="D166" s="86">
        <f t="shared" ca="1" si="13"/>
        <v>0</v>
      </c>
      <c r="E166" s="87">
        <f t="shared" ca="1" si="10"/>
        <v>0</v>
      </c>
      <c r="F166" s="88">
        <f t="shared" ca="1" si="14"/>
        <v>0</v>
      </c>
    </row>
    <row r="167" spans="1:6" x14ac:dyDescent="0.25">
      <c r="A167" s="77">
        <f>Analistas!A196</f>
        <v>34029</v>
      </c>
      <c r="B167" s="72">
        <f t="shared" ca="1" si="11"/>
        <v>-106</v>
      </c>
      <c r="C167" s="87">
        <f t="shared" ca="1" si="12"/>
        <v>0</v>
      </c>
      <c r="D167" s="86">
        <f t="shared" ca="1" si="13"/>
        <v>0</v>
      </c>
      <c r="E167" s="87">
        <f t="shared" ca="1" si="10"/>
        <v>0</v>
      </c>
      <c r="F167" s="88">
        <f t="shared" ca="1" si="14"/>
        <v>0</v>
      </c>
    </row>
    <row r="168" spans="1:6" x14ac:dyDescent="0.25">
      <c r="A168" s="77">
        <f>Analistas!A197</f>
        <v>34060</v>
      </c>
      <c r="B168" s="72">
        <f t="shared" ca="1" si="11"/>
        <v>-106</v>
      </c>
      <c r="C168" s="87">
        <f t="shared" ca="1" si="12"/>
        <v>0</v>
      </c>
      <c r="D168" s="86">
        <f t="shared" ca="1" si="13"/>
        <v>0</v>
      </c>
      <c r="E168" s="87">
        <f t="shared" ca="1" si="10"/>
        <v>0</v>
      </c>
      <c r="F168" s="88">
        <f t="shared" ca="1" si="14"/>
        <v>0</v>
      </c>
    </row>
    <row r="169" spans="1:6" x14ac:dyDescent="0.25">
      <c r="A169" s="77">
        <f>Analistas!A198</f>
        <v>34090</v>
      </c>
      <c r="B169" s="72">
        <f t="shared" ca="1" si="11"/>
        <v>-106</v>
      </c>
      <c r="C169" s="87">
        <f t="shared" ca="1" si="12"/>
        <v>0</v>
      </c>
      <c r="D169" s="86">
        <f t="shared" ca="1" si="13"/>
        <v>0</v>
      </c>
      <c r="E169" s="87">
        <f t="shared" ca="1" si="10"/>
        <v>0</v>
      </c>
      <c r="F169" s="88">
        <f t="shared" ca="1" si="14"/>
        <v>0</v>
      </c>
    </row>
    <row r="170" spans="1:6" x14ac:dyDescent="0.25">
      <c r="A170" s="77">
        <f>Analistas!A199</f>
        <v>34121</v>
      </c>
      <c r="B170" s="72">
        <f t="shared" ca="1" si="11"/>
        <v>-106</v>
      </c>
      <c r="C170" s="87">
        <f t="shared" ca="1" si="12"/>
        <v>0</v>
      </c>
      <c r="D170" s="86">
        <f t="shared" ca="1" si="13"/>
        <v>0</v>
      </c>
      <c r="E170" s="87">
        <f t="shared" ca="1" si="10"/>
        <v>0</v>
      </c>
      <c r="F170" s="88">
        <f t="shared" ca="1" si="14"/>
        <v>0</v>
      </c>
    </row>
    <row r="171" spans="1:6" x14ac:dyDescent="0.25">
      <c r="A171" s="77">
        <f>Analistas!A200</f>
        <v>34151</v>
      </c>
      <c r="B171" s="72">
        <f t="shared" ca="1" si="11"/>
        <v>-106</v>
      </c>
      <c r="C171" s="87">
        <f t="shared" ca="1" si="12"/>
        <v>0</v>
      </c>
      <c r="D171" s="86">
        <f t="shared" ca="1" si="13"/>
        <v>0</v>
      </c>
      <c r="E171" s="87">
        <f t="shared" ca="1" si="10"/>
        <v>0</v>
      </c>
      <c r="F171" s="88">
        <f t="shared" ca="1" si="14"/>
        <v>0</v>
      </c>
    </row>
    <row r="172" spans="1:6" x14ac:dyDescent="0.25">
      <c r="A172" s="77">
        <f>Analistas!A201</f>
        <v>34182</v>
      </c>
      <c r="B172" s="72">
        <f t="shared" ca="1" si="11"/>
        <v>-106</v>
      </c>
      <c r="C172" s="87">
        <f t="shared" ca="1" si="12"/>
        <v>0</v>
      </c>
      <c r="D172" s="86">
        <f t="shared" ca="1" si="13"/>
        <v>0</v>
      </c>
      <c r="E172" s="87">
        <f t="shared" ca="1" si="10"/>
        <v>0</v>
      </c>
      <c r="F172" s="88">
        <f t="shared" ca="1" si="14"/>
        <v>0</v>
      </c>
    </row>
    <row r="173" spans="1:6" x14ac:dyDescent="0.25">
      <c r="A173" s="77">
        <f>Analistas!A202</f>
        <v>34213</v>
      </c>
      <c r="B173" s="72">
        <f t="shared" ca="1" si="11"/>
        <v>-106</v>
      </c>
      <c r="C173" s="87">
        <f t="shared" ca="1" si="12"/>
        <v>0</v>
      </c>
      <c r="D173" s="86">
        <f t="shared" ca="1" si="13"/>
        <v>0</v>
      </c>
      <c r="E173" s="87">
        <f t="shared" ca="1" si="10"/>
        <v>0</v>
      </c>
      <c r="F173" s="88">
        <f t="shared" ca="1" si="14"/>
        <v>0</v>
      </c>
    </row>
    <row r="174" spans="1:6" x14ac:dyDescent="0.25">
      <c r="A174" s="77">
        <f>Analistas!A203</f>
        <v>34243</v>
      </c>
      <c r="B174" s="72">
        <f t="shared" ca="1" si="11"/>
        <v>-106</v>
      </c>
      <c r="C174" s="87">
        <f t="shared" ca="1" si="12"/>
        <v>0</v>
      </c>
      <c r="D174" s="86">
        <f t="shared" ca="1" si="13"/>
        <v>0</v>
      </c>
      <c r="E174" s="87">
        <f t="shared" ca="1" si="10"/>
        <v>0</v>
      </c>
      <c r="F174" s="88">
        <f t="shared" ca="1" si="14"/>
        <v>0</v>
      </c>
    </row>
    <row r="175" spans="1:6" x14ac:dyDescent="0.25">
      <c r="A175" s="77">
        <f>Analistas!A204</f>
        <v>34274</v>
      </c>
      <c r="B175" s="72">
        <f t="shared" ca="1" si="11"/>
        <v>-106</v>
      </c>
      <c r="C175" s="87">
        <f t="shared" ca="1" si="12"/>
        <v>0</v>
      </c>
      <c r="D175" s="86">
        <f t="shared" ca="1" si="13"/>
        <v>0</v>
      </c>
      <c r="E175" s="87">
        <f t="shared" ca="1" si="10"/>
        <v>0</v>
      </c>
      <c r="F175" s="88">
        <f t="shared" ca="1" si="14"/>
        <v>0</v>
      </c>
    </row>
    <row r="176" spans="1:6" x14ac:dyDescent="0.25">
      <c r="A176" s="77">
        <f>Analistas!A205</f>
        <v>34304</v>
      </c>
      <c r="B176" s="72">
        <f t="shared" ca="1" si="11"/>
        <v>-106</v>
      </c>
      <c r="C176" s="87">
        <f t="shared" ca="1" si="12"/>
        <v>0</v>
      </c>
      <c r="D176" s="86">
        <f t="shared" ca="1" si="13"/>
        <v>0</v>
      </c>
      <c r="E176" s="87">
        <f t="shared" ca="1" si="10"/>
        <v>0</v>
      </c>
      <c r="F176" s="88">
        <f t="shared" ca="1" si="14"/>
        <v>0</v>
      </c>
    </row>
    <row r="177" spans="1:6" x14ac:dyDescent="0.25">
      <c r="A177" s="77">
        <f>Analistas!A206</f>
        <v>34335</v>
      </c>
      <c r="B177" s="72">
        <f t="shared" ca="1" si="11"/>
        <v>-106</v>
      </c>
      <c r="C177" s="87">
        <f t="shared" ca="1" si="12"/>
        <v>0</v>
      </c>
      <c r="D177" s="86">
        <f t="shared" ca="1" si="13"/>
        <v>0</v>
      </c>
      <c r="E177" s="87">
        <f t="shared" ca="1" si="10"/>
        <v>0</v>
      </c>
      <c r="F177" s="88">
        <f t="shared" ca="1" si="14"/>
        <v>0</v>
      </c>
    </row>
    <row r="178" spans="1:6" x14ac:dyDescent="0.25">
      <c r="A178" s="77">
        <f>Analistas!A207</f>
        <v>34366</v>
      </c>
      <c r="B178" s="72">
        <f t="shared" ca="1" si="11"/>
        <v>-106</v>
      </c>
      <c r="C178" s="87">
        <f t="shared" ca="1" si="12"/>
        <v>0</v>
      </c>
      <c r="D178" s="86">
        <f t="shared" ca="1" si="13"/>
        <v>0</v>
      </c>
      <c r="E178" s="87">
        <f t="shared" ca="1" si="10"/>
        <v>0</v>
      </c>
      <c r="F178" s="88">
        <f t="shared" ca="1" si="14"/>
        <v>0</v>
      </c>
    </row>
    <row r="179" spans="1:6" x14ac:dyDescent="0.25">
      <c r="A179" s="77">
        <f>Analistas!A208</f>
        <v>34394</v>
      </c>
      <c r="B179" s="72">
        <f t="shared" ca="1" si="11"/>
        <v>-106</v>
      </c>
      <c r="C179" s="87">
        <f t="shared" ca="1" si="12"/>
        <v>0</v>
      </c>
      <c r="D179" s="86">
        <f t="shared" ca="1" si="13"/>
        <v>0</v>
      </c>
      <c r="E179" s="87">
        <f t="shared" ca="1" si="10"/>
        <v>0</v>
      </c>
      <c r="F179" s="88">
        <f t="shared" ca="1" si="14"/>
        <v>0</v>
      </c>
    </row>
    <row r="180" spans="1:6" x14ac:dyDescent="0.25">
      <c r="A180" s="77">
        <f>Analistas!A209</f>
        <v>34425</v>
      </c>
      <c r="B180" s="72">
        <f t="shared" ca="1" si="11"/>
        <v>-106</v>
      </c>
      <c r="C180" s="87">
        <f t="shared" ca="1" si="12"/>
        <v>0</v>
      </c>
      <c r="D180" s="86">
        <f t="shared" ca="1" si="13"/>
        <v>0</v>
      </c>
      <c r="E180" s="87">
        <f t="shared" ca="1" si="10"/>
        <v>0</v>
      </c>
      <c r="F180" s="88">
        <f t="shared" ca="1" si="14"/>
        <v>0</v>
      </c>
    </row>
    <row r="181" spans="1:6" x14ac:dyDescent="0.25">
      <c r="A181" s="77">
        <f>Analistas!A210</f>
        <v>34455</v>
      </c>
      <c r="B181" s="72">
        <f t="shared" ca="1" si="11"/>
        <v>-106</v>
      </c>
      <c r="C181" s="87">
        <f t="shared" ca="1" si="12"/>
        <v>0</v>
      </c>
      <c r="D181" s="86">
        <f t="shared" ca="1" si="13"/>
        <v>0</v>
      </c>
      <c r="E181" s="87">
        <f t="shared" ca="1" si="10"/>
        <v>0</v>
      </c>
      <c r="F181" s="88">
        <f t="shared" ca="1" si="14"/>
        <v>0</v>
      </c>
    </row>
    <row r="182" spans="1:6" x14ac:dyDescent="0.25">
      <c r="A182" s="77">
        <f>Analistas!A211</f>
        <v>34486</v>
      </c>
      <c r="B182" s="72">
        <f t="shared" ca="1" si="11"/>
        <v>-106</v>
      </c>
      <c r="C182" s="87">
        <f t="shared" ca="1" si="12"/>
        <v>0</v>
      </c>
      <c r="D182" s="86">
        <f t="shared" ca="1" si="13"/>
        <v>0</v>
      </c>
      <c r="E182" s="87">
        <f t="shared" ca="1" si="10"/>
        <v>0</v>
      </c>
      <c r="F182" s="88">
        <f t="shared" ca="1" si="14"/>
        <v>0</v>
      </c>
    </row>
    <row r="183" spans="1:6" x14ac:dyDescent="0.25">
      <c r="A183" s="77">
        <f>Analistas!A212</f>
        <v>34516</v>
      </c>
      <c r="B183" s="72">
        <f t="shared" ca="1" si="11"/>
        <v>-106</v>
      </c>
      <c r="C183" s="87">
        <f t="shared" ca="1" si="12"/>
        <v>0</v>
      </c>
      <c r="D183" s="86">
        <f t="shared" ca="1" si="13"/>
        <v>0</v>
      </c>
      <c r="E183" s="87">
        <f t="shared" ca="1" si="10"/>
        <v>0</v>
      </c>
      <c r="F183" s="88">
        <f t="shared" ca="1" si="14"/>
        <v>0</v>
      </c>
    </row>
    <row r="184" spans="1:6" x14ac:dyDescent="0.25">
      <c r="A184" s="77">
        <f>Analistas!A213</f>
        <v>34547</v>
      </c>
      <c r="B184" s="72">
        <f t="shared" ca="1" si="11"/>
        <v>-106</v>
      </c>
      <c r="C184" s="87">
        <f t="shared" ca="1" si="12"/>
        <v>0</v>
      </c>
      <c r="D184" s="86">
        <f t="shared" ca="1" si="13"/>
        <v>0</v>
      </c>
      <c r="E184" s="87">
        <f t="shared" ca="1" si="10"/>
        <v>0</v>
      </c>
      <c r="F184" s="88">
        <f t="shared" ca="1" si="14"/>
        <v>0</v>
      </c>
    </row>
    <row r="185" spans="1:6" x14ac:dyDescent="0.25">
      <c r="A185" s="77">
        <f>Analistas!A214</f>
        <v>34578</v>
      </c>
      <c r="B185" s="72">
        <f t="shared" ca="1" si="11"/>
        <v>-106</v>
      </c>
      <c r="C185" s="87">
        <f t="shared" ca="1" si="12"/>
        <v>0</v>
      </c>
      <c r="D185" s="86">
        <f t="shared" ca="1" si="13"/>
        <v>0</v>
      </c>
      <c r="E185" s="87">
        <f t="shared" ca="1" si="10"/>
        <v>0</v>
      </c>
      <c r="F185" s="88">
        <f t="shared" ca="1" si="14"/>
        <v>0</v>
      </c>
    </row>
    <row r="186" spans="1:6" x14ac:dyDescent="0.25">
      <c r="A186" s="77">
        <f>Analistas!A215</f>
        <v>34608</v>
      </c>
      <c r="B186" s="72">
        <f t="shared" ca="1" si="11"/>
        <v>-106</v>
      </c>
      <c r="C186" s="87">
        <f t="shared" ca="1" si="12"/>
        <v>0</v>
      </c>
      <c r="D186" s="86">
        <f t="shared" ca="1" si="13"/>
        <v>0</v>
      </c>
      <c r="E186" s="87">
        <f t="shared" ca="1" si="10"/>
        <v>0</v>
      </c>
      <c r="F186" s="88">
        <f t="shared" ca="1" si="14"/>
        <v>0</v>
      </c>
    </row>
    <row r="187" spans="1:6" x14ac:dyDescent="0.25">
      <c r="A187" s="77">
        <f>Analistas!A216</f>
        <v>34639</v>
      </c>
      <c r="B187" s="72">
        <f t="shared" ca="1" si="11"/>
        <v>-106</v>
      </c>
      <c r="C187" s="87">
        <f t="shared" ca="1" si="12"/>
        <v>0</v>
      </c>
      <c r="D187" s="86">
        <f t="shared" ca="1" si="13"/>
        <v>0</v>
      </c>
      <c r="E187" s="87">
        <f t="shared" ca="1" si="10"/>
        <v>0</v>
      </c>
      <c r="F187" s="88">
        <f t="shared" ca="1" si="14"/>
        <v>0</v>
      </c>
    </row>
    <row r="188" spans="1:6" x14ac:dyDescent="0.25">
      <c r="A188" s="77">
        <f>Analistas!A217</f>
        <v>34669</v>
      </c>
      <c r="B188" s="72">
        <f t="shared" ca="1" si="11"/>
        <v>-106</v>
      </c>
      <c r="C188" s="87">
        <f t="shared" ca="1" si="12"/>
        <v>0</v>
      </c>
      <c r="D188" s="86">
        <f t="shared" ca="1" si="13"/>
        <v>0</v>
      </c>
      <c r="E188" s="87">
        <f t="shared" ca="1" si="10"/>
        <v>0</v>
      </c>
      <c r="F188" s="88">
        <f t="shared" ca="1" si="14"/>
        <v>0</v>
      </c>
    </row>
    <row r="189" spans="1:6" x14ac:dyDescent="0.25">
      <c r="A189" s="77">
        <f>Analistas!A218</f>
        <v>34700</v>
      </c>
      <c r="B189" s="72">
        <f t="shared" ca="1" si="11"/>
        <v>-106</v>
      </c>
      <c r="C189" s="87">
        <f t="shared" ca="1" si="12"/>
        <v>0</v>
      </c>
      <c r="D189" s="86">
        <f t="shared" ca="1" si="13"/>
        <v>0</v>
      </c>
      <c r="E189" s="87">
        <f t="shared" ca="1" si="10"/>
        <v>0</v>
      </c>
      <c r="F189" s="88">
        <f t="shared" ca="1" si="14"/>
        <v>0</v>
      </c>
    </row>
    <row r="190" spans="1:6" x14ac:dyDescent="0.25">
      <c r="A190" s="77">
        <f>Analistas!A219</f>
        <v>34731</v>
      </c>
      <c r="B190" s="72">
        <f t="shared" ca="1" si="11"/>
        <v>-106</v>
      </c>
      <c r="C190" s="87">
        <f t="shared" ca="1" si="12"/>
        <v>0</v>
      </c>
      <c r="D190" s="86">
        <f t="shared" ca="1" si="13"/>
        <v>0</v>
      </c>
      <c r="E190" s="87">
        <f t="shared" ca="1" si="10"/>
        <v>0</v>
      </c>
      <c r="F190" s="88">
        <f t="shared" ca="1" si="14"/>
        <v>0</v>
      </c>
    </row>
    <row r="191" spans="1:6" x14ac:dyDescent="0.25">
      <c r="A191" s="77">
        <f>Analistas!A220</f>
        <v>34759</v>
      </c>
      <c r="B191" s="72">
        <f t="shared" ca="1" si="11"/>
        <v>-106</v>
      </c>
      <c r="C191" s="87">
        <f t="shared" ca="1" si="12"/>
        <v>0</v>
      </c>
      <c r="D191" s="86">
        <f t="shared" ca="1" si="13"/>
        <v>0</v>
      </c>
      <c r="E191" s="87">
        <f t="shared" ca="1" si="10"/>
        <v>0</v>
      </c>
      <c r="F191" s="88">
        <f t="shared" ca="1" si="14"/>
        <v>0</v>
      </c>
    </row>
    <row r="192" spans="1:6" x14ac:dyDescent="0.25">
      <c r="A192" s="77">
        <f>Analistas!A221</f>
        <v>34790</v>
      </c>
      <c r="B192" s="72">
        <f t="shared" ca="1" si="11"/>
        <v>-106</v>
      </c>
      <c r="C192" s="87">
        <f t="shared" ca="1" si="12"/>
        <v>0</v>
      </c>
      <c r="D192" s="86">
        <f t="shared" ca="1" si="13"/>
        <v>0</v>
      </c>
      <c r="E192" s="87">
        <f t="shared" ca="1" si="10"/>
        <v>0</v>
      </c>
      <c r="F192" s="88">
        <f t="shared" ca="1" si="14"/>
        <v>0</v>
      </c>
    </row>
    <row r="193" spans="1:6" x14ac:dyDescent="0.25">
      <c r="A193" s="77">
        <f>Analistas!A222</f>
        <v>34820</v>
      </c>
      <c r="B193" s="72">
        <f t="shared" ca="1" si="11"/>
        <v>-106</v>
      </c>
      <c r="C193" s="87">
        <f t="shared" ca="1" si="12"/>
        <v>0</v>
      </c>
      <c r="D193" s="86">
        <f t="shared" ca="1" si="13"/>
        <v>0</v>
      </c>
      <c r="E193" s="87">
        <f t="shared" ca="1" si="10"/>
        <v>0</v>
      </c>
      <c r="F193" s="88">
        <f t="shared" ca="1" si="14"/>
        <v>0</v>
      </c>
    </row>
    <row r="194" spans="1:6" x14ac:dyDescent="0.25">
      <c r="A194" s="77">
        <f>Analistas!A223</f>
        <v>34851</v>
      </c>
      <c r="B194" s="72">
        <f t="shared" ca="1" si="11"/>
        <v>-106</v>
      </c>
      <c r="C194" s="87">
        <f t="shared" ca="1" si="12"/>
        <v>0</v>
      </c>
      <c r="D194" s="86">
        <f t="shared" ca="1" si="13"/>
        <v>0</v>
      </c>
      <c r="E194" s="87">
        <f t="shared" ca="1" si="10"/>
        <v>0</v>
      </c>
      <c r="F194" s="88">
        <f t="shared" ca="1" si="14"/>
        <v>0</v>
      </c>
    </row>
    <row r="195" spans="1:6" x14ac:dyDescent="0.25">
      <c r="A195" s="77">
        <f>Analistas!A224</f>
        <v>34881</v>
      </c>
      <c r="B195" s="72">
        <f t="shared" ca="1" si="11"/>
        <v>-106</v>
      </c>
      <c r="C195" s="87">
        <f t="shared" ca="1" si="12"/>
        <v>0</v>
      </c>
      <c r="D195" s="86">
        <f t="shared" ca="1" si="13"/>
        <v>0</v>
      </c>
      <c r="E195" s="87">
        <f t="shared" ca="1" si="10"/>
        <v>0</v>
      </c>
      <c r="F195" s="88">
        <f t="shared" ca="1" si="14"/>
        <v>0</v>
      </c>
    </row>
    <row r="196" spans="1:6" x14ac:dyDescent="0.25">
      <c r="A196" s="77">
        <f>Analistas!A225</f>
        <v>34912</v>
      </c>
      <c r="B196" s="72">
        <f t="shared" ca="1" si="11"/>
        <v>-106</v>
      </c>
      <c r="C196" s="87">
        <f t="shared" ca="1" si="12"/>
        <v>0</v>
      </c>
      <c r="D196" s="86">
        <f t="shared" ca="1" si="13"/>
        <v>0</v>
      </c>
      <c r="E196" s="87">
        <f t="shared" ca="1" si="10"/>
        <v>0</v>
      </c>
      <c r="F196" s="88">
        <f t="shared" ca="1" si="14"/>
        <v>0</v>
      </c>
    </row>
    <row r="197" spans="1:6" x14ac:dyDescent="0.25">
      <c r="A197" s="77">
        <f>Analistas!A226</f>
        <v>34943</v>
      </c>
      <c r="B197" s="72">
        <f t="shared" ca="1" si="11"/>
        <v>-106</v>
      </c>
      <c r="C197" s="87">
        <f t="shared" ca="1" si="12"/>
        <v>0</v>
      </c>
      <c r="D197" s="86">
        <f t="shared" ca="1" si="13"/>
        <v>0</v>
      </c>
      <c r="E197" s="87">
        <f t="shared" ca="1" si="10"/>
        <v>0</v>
      </c>
      <c r="F197" s="88">
        <f t="shared" ca="1" si="14"/>
        <v>0</v>
      </c>
    </row>
    <row r="198" spans="1:6" x14ac:dyDescent="0.25">
      <c r="A198" s="77">
        <f>Analistas!A227</f>
        <v>34973</v>
      </c>
      <c r="B198" s="72">
        <f t="shared" ca="1" si="11"/>
        <v>-106</v>
      </c>
      <c r="C198" s="87">
        <f t="shared" ca="1" si="12"/>
        <v>0</v>
      </c>
      <c r="D198" s="86">
        <f t="shared" ca="1" si="13"/>
        <v>0</v>
      </c>
      <c r="E198" s="87">
        <f t="shared" ca="1" si="10"/>
        <v>0</v>
      </c>
      <c r="F198" s="88">
        <f t="shared" ca="1" si="14"/>
        <v>0</v>
      </c>
    </row>
    <row r="199" spans="1:6" x14ac:dyDescent="0.25">
      <c r="A199" s="77">
        <f>Analistas!A228</f>
        <v>35004</v>
      </c>
      <c r="B199" s="72">
        <f t="shared" ca="1" si="11"/>
        <v>-106</v>
      </c>
      <c r="C199" s="87">
        <f t="shared" ca="1" si="12"/>
        <v>0</v>
      </c>
      <c r="D199" s="86">
        <f t="shared" ca="1" si="13"/>
        <v>0</v>
      </c>
      <c r="E199" s="87">
        <f t="shared" ca="1" si="10"/>
        <v>0</v>
      </c>
      <c r="F199" s="88">
        <f t="shared" ca="1" si="14"/>
        <v>0</v>
      </c>
    </row>
    <row r="200" spans="1:6" x14ac:dyDescent="0.25">
      <c r="A200" s="77">
        <f>Analistas!A229</f>
        <v>35034</v>
      </c>
      <c r="B200" s="72">
        <f t="shared" ca="1" si="11"/>
        <v>-106</v>
      </c>
      <c r="C200" s="87">
        <f t="shared" ca="1" si="12"/>
        <v>0</v>
      </c>
      <c r="D200" s="86">
        <f t="shared" ca="1" si="13"/>
        <v>0</v>
      </c>
      <c r="E200" s="87">
        <f t="shared" ca="1" si="10"/>
        <v>0</v>
      </c>
      <c r="F200" s="88">
        <f t="shared" ca="1" si="14"/>
        <v>0</v>
      </c>
    </row>
    <row r="201" spans="1:6" x14ac:dyDescent="0.25">
      <c r="A201" s="77">
        <f>Analistas!A230</f>
        <v>35065</v>
      </c>
      <c r="B201" s="72">
        <f t="shared" ca="1" si="11"/>
        <v>-106</v>
      </c>
      <c r="C201" s="87">
        <f t="shared" ca="1" si="12"/>
        <v>0</v>
      </c>
      <c r="D201" s="86">
        <f t="shared" ca="1" si="13"/>
        <v>0</v>
      </c>
      <c r="E201" s="87">
        <f t="shared" ref="E201:E264" ca="1" si="15">IF($C$6="JUROS DA POUPANÇA - CAPITALIZADO",IF(A201&gt;$E$8,(PRODUCT(OFFSET($D$350,MATCH(EDATE(A201,1),$A$351:$A$488,0),1,137,1))-1),IF($E$8&lt;$C$1,(PRODUCT(OFFSET($D$350,MATCH(EDATE($C$1,1),$A$351:$A$488,0),1,137,1))-1),IF(A201&lt;$E$8,(PRODUCT(OFFSET($D$350,MATCH($E$8,$A$351:$A$488,0),1,137,1))-1),(PRODUCT(OFFSET($D$350,MATCH(EDATE(A201,1),$A$351:$A$488,0),1,137,1))-1)))),IF($C$6="JUROS DA POUPANÇA - SIMPLES",IF(A201&gt;=$E$8,(SUM(OFFSET($D$350,MATCH(EDATE(A201,1),$A$351:$A$488,0),1,137,1))),IF($E$8&lt;=$C$1,(SUM(OFFSET($D$350,MATCH(EDATE($C$1,1),$A$351:$A$488,0),1,137,1))),IF(A201&lt;=$E$8,(SUM(OFFSET($D$350,MATCH($E$8,$A$351:$A$488,0),1,137,1)))))),IF($C$6="CAPITALIZADO",($C$5+1)^D201-1,IF($C$6="SIMPLES",(D201*$C$5)))))</f>
        <v>0</v>
      </c>
      <c r="F201" s="88">
        <f t="shared" ca="1" si="14"/>
        <v>0</v>
      </c>
    </row>
    <row r="202" spans="1:6" x14ac:dyDescent="0.25">
      <c r="A202" s="77">
        <f>Analistas!A231</f>
        <v>35096</v>
      </c>
      <c r="B202" s="72">
        <f t="shared" ref="B202:B265" ca="1" si="16">IF(OR(A202&gt;=$C$8,$C$2&lt;$C$1),0,(IF(A202&lt;=$C$1,((YEAR($C$8)-1900)-(YEAR($C$1)-1900))*12+(MONTH($C$8)-MONTH($C$1)),((YEAR($C$8)-1900)-(YEAR(A202)-1900))*12+(MONTH($C$8)-MONTH(A202)))))</f>
        <v>-106</v>
      </c>
      <c r="C202" s="87">
        <f t="shared" ref="C202:C265" ca="1" si="17">IF(B202&lt;0,0,IF($C$4="SIMPLES",$C$3*B202,IF($C$4="CAPITALIZADO",(($C$3+1)^B202-1),0)))</f>
        <v>0</v>
      </c>
      <c r="D202" s="86">
        <f t="shared" ref="D202:D265" ca="1" si="18">IF(OR($C$2&lt;$D$8,A202&gt;=$C$2),0,IF(AND(A202&gt;$D$8,A202&gt;$C$1),((YEAR($C$2)-1900)-(YEAR(A202)-1900))*12+(MONTH($C$2)-MONTH(A202)),IF($C$1&gt;=$D$8,((YEAR($C$2)-1900)-(YEAR($C$1)-1900))*12+(MONTH($C$2)-MONTH($C$1)),((YEAR($C$2)-1900)-(YEAR($D$8)-1900))*12+(MONTH($C$2)-MONTH($D$8)))))</f>
        <v>0</v>
      </c>
      <c r="E202" s="87">
        <f t="shared" ca="1" si="15"/>
        <v>0</v>
      </c>
      <c r="F202" s="88">
        <f t="shared" ref="F202:F265" ca="1" si="19">IF(AND(E202&lt;0,C202=0),0,IF(AND(E202&lt;0,C202&gt;0),C202,IF(AND($C$4="CAPITALIZADO",$C$6="JUROS DA POUPANÇA - CAPITALIZADO"),((1+C202)*(1+E202)-1),IF(AND($C$4="CAPITALIZADO",$C$6="CAPITALIZADO"),((1+C202)*(1+E202)-1),C202+E202))))</f>
        <v>0</v>
      </c>
    </row>
    <row r="203" spans="1:6" x14ac:dyDescent="0.25">
      <c r="A203" s="77">
        <f>Analistas!A232</f>
        <v>35125</v>
      </c>
      <c r="B203" s="72">
        <f t="shared" ca="1" si="16"/>
        <v>-106</v>
      </c>
      <c r="C203" s="87">
        <f t="shared" ca="1" si="17"/>
        <v>0</v>
      </c>
      <c r="D203" s="86">
        <f t="shared" ca="1" si="18"/>
        <v>0</v>
      </c>
      <c r="E203" s="87">
        <f t="shared" ca="1" si="15"/>
        <v>0</v>
      </c>
      <c r="F203" s="88">
        <f t="shared" ca="1" si="19"/>
        <v>0</v>
      </c>
    </row>
    <row r="204" spans="1:6" x14ac:dyDescent="0.25">
      <c r="A204" s="77">
        <f>Analistas!A233</f>
        <v>35156</v>
      </c>
      <c r="B204" s="72">
        <f t="shared" ca="1" si="16"/>
        <v>-106</v>
      </c>
      <c r="C204" s="87">
        <f t="shared" ca="1" si="17"/>
        <v>0</v>
      </c>
      <c r="D204" s="86">
        <f t="shared" ca="1" si="18"/>
        <v>0</v>
      </c>
      <c r="E204" s="87">
        <f t="shared" ca="1" si="15"/>
        <v>0</v>
      </c>
      <c r="F204" s="88">
        <f t="shared" ca="1" si="19"/>
        <v>0</v>
      </c>
    </row>
    <row r="205" spans="1:6" x14ac:dyDescent="0.25">
      <c r="A205" s="77">
        <f>Analistas!A234</f>
        <v>35186</v>
      </c>
      <c r="B205" s="72">
        <f t="shared" ca="1" si="16"/>
        <v>-106</v>
      </c>
      <c r="C205" s="87">
        <f t="shared" ca="1" si="17"/>
        <v>0</v>
      </c>
      <c r="D205" s="86">
        <f t="shared" ca="1" si="18"/>
        <v>0</v>
      </c>
      <c r="E205" s="87">
        <f t="shared" ca="1" si="15"/>
        <v>0</v>
      </c>
      <c r="F205" s="88">
        <f t="shared" ca="1" si="19"/>
        <v>0</v>
      </c>
    </row>
    <row r="206" spans="1:6" x14ac:dyDescent="0.25">
      <c r="A206" s="77">
        <f>Analistas!A235</f>
        <v>35217</v>
      </c>
      <c r="B206" s="72">
        <f t="shared" ca="1" si="16"/>
        <v>-106</v>
      </c>
      <c r="C206" s="87">
        <f t="shared" ca="1" si="17"/>
        <v>0</v>
      </c>
      <c r="D206" s="86">
        <f t="shared" ca="1" si="18"/>
        <v>0</v>
      </c>
      <c r="E206" s="87">
        <f t="shared" ca="1" si="15"/>
        <v>0</v>
      </c>
      <c r="F206" s="88">
        <f t="shared" ca="1" si="19"/>
        <v>0</v>
      </c>
    </row>
    <row r="207" spans="1:6" x14ac:dyDescent="0.25">
      <c r="A207" s="77">
        <f>Analistas!A236</f>
        <v>35247</v>
      </c>
      <c r="B207" s="72">
        <f t="shared" ca="1" si="16"/>
        <v>-106</v>
      </c>
      <c r="C207" s="87">
        <f t="shared" ca="1" si="17"/>
        <v>0</v>
      </c>
      <c r="D207" s="86">
        <f t="shared" ca="1" si="18"/>
        <v>0</v>
      </c>
      <c r="E207" s="87">
        <f t="shared" ca="1" si="15"/>
        <v>0</v>
      </c>
      <c r="F207" s="88">
        <f t="shared" ca="1" si="19"/>
        <v>0</v>
      </c>
    </row>
    <row r="208" spans="1:6" x14ac:dyDescent="0.25">
      <c r="A208" s="77">
        <f>Analistas!A237</f>
        <v>35278</v>
      </c>
      <c r="B208" s="72">
        <f t="shared" ca="1" si="16"/>
        <v>-106</v>
      </c>
      <c r="C208" s="87">
        <f t="shared" ca="1" si="17"/>
        <v>0</v>
      </c>
      <c r="D208" s="86">
        <f t="shared" ca="1" si="18"/>
        <v>0</v>
      </c>
      <c r="E208" s="87">
        <f t="shared" ca="1" si="15"/>
        <v>0</v>
      </c>
      <c r="F208" s="88">
        <f t="shared" ca="1" si="19"/>
        <v>0</v>
      </c>
    </row>
    <row r="209" spans="1:6" x14ac:dyDescent="0.25">
      <c r="A209" s="77">
        <f>Analistas!A238</f>
        <v>35309</v>
      </c>
      <c r="B209" s="72">
        <f t="shared" ca="1" si="16"/>
        <v>-106</v>
      </c>
      <c r="C209" s="87">
        <f t="shared" ca="1" si="17"/>
        <v>0</v>
      </c>
      <c r="D209" s="86">
        <f t="shared" ca="1" si="18"/>
        <v>0</v>
      </c>
      <c r="E209" s="87">
        <f t="shared" ca="1" si="15"/>
        <v>0</v>
      </c>
      <c r="F209" s="88">
        <f t="shared" ca="1" si="19"/>
        <v>0</v>
      </c>
    </row>
    <row r="210" spans="1:6" x14ac:dyDescent="0.25">
      <c r="A210" s="77">
        <f>Analistas!A239</f>
        <v>35339</v>
      </c>
      <c r="B210" s="72">
        <f t="shared" ca="1" si="16"/>
        <v>-106</v>
      </c>
      <c r="C210" s="87">
        <f t="shared" ca="1" si="17"/>
        <v>0</v>
      </c>
      <c r="D210" s="86">
        <f t="shared" ca="1" si="18"/>
        <v>0</v>
      </c>
      <c r="E210" s="87">
        <f t="shared" ca="1" si="15"/>
        <v>0</v>
      </c>
      <c r="F210" s="88">
        <f t="shared" ca="1" si="19"/>
        <v>0</v>
      </c>
    </row>
    <row r="211" spans="1:6" x14ac:dyDescent="0.25">
      <c r="A211" s="77">
        <f>Analistas!A240</f>
        <v>35370</v>
      </c>
      <c r="B211" s="72">
        <f t="shared" ca="1" si="16"/>
        <v>-106</v>
      </c>
      <c r="C211" s="87">
        <f t="shared" ca="1" si="17"/>
        <v>0</v>
      </c>
      <c r="D211" s="86">
        <f t="shared" ca="1" si="18"/>
        <v>0</v>
      </c>
      <c r="E211" s="87">
        <f t="shared" ca="1" si="15"/>
        <v>0</v>
      </c>
      <c r="F211" s="88">
        <f t="shared" ca="1" si="19"/>
        <v>0</v>
      </c>
    </row>
    <row r="212" spans="1:6" x14ac:dyDescent="0.25">
      <c r="A212" s="77">
        <f>Analistas!A241</f>
        <v>35400</v>
      </c>
      <c r="B212" s="72">
        <f t="shared" ca="1" si="16"/>
        <v>-106</v>
      </c>
      <c r="C212" s="87">
        <f t="shared" ca="1" si="17"/>
        <v>0</v>
      </c>
      <c r="D212" s="86">
        <f t="shared" ca="1" si="18"/>
        <v>0</v>
      </c>
      <c r="E212" s="87">
        <f t="shared" ca="1" si="15"/>
        <v>0</v>
      </c>
      <c r="F212" s="88">
        <f t="shared" ca="1" si="19"/>
        <v>0</v>
      </c>
    </row>
    <row r="213" spans="1:6" x14ac:dyDescent="0.25">
      <c r="A213" s="77">
        <f>Analistas!A242</f>
        <v>35431</v>
      </c>
      <c r="B213" s="72">
        <f t="shared" ca="1" si="16"/>
        <v>-106</v>
      </c>
      <c r="C213" s="87">
        <f t="shared" ca="1" si="17"/>
        <v>0</v>
      </c>
      <c r="D213" s="86">
        <f t="shared" ca="1" si="18"/>
        <v>0</v>
      </c>
      <c r="E213" s="87">
        <f t="shared" ca="1" si="15"/>
        <v>0</v>
      </c>
      <c r="F213" s="88">
        <f t="shared" ca="1" si="19"/>
        <v>0</v>
      </c>
    </row>
    <row r="214" spans="1:6" x14ac:dyDescent="0.25">
      <c r="A214" s="77">
        <f>Analistas!A243</f>
        <v>35462</v>
      </c>
      <c r="B214" s="72">
        <f t="shared" ca="1" si="16"/>
        <v>-106</v>
      </c>
      <c r="C214" s="87">
        <f t="shared" ca="1" si="17"/>
        <v>0</v>
      </c>
      <c r="D214" s="86">
        <f t="shared" ca="1" si="18"/>
        <v>0</v>
      </c>
      <c r="E214" s="87">
        <f t="shared" ca="1" si="15"/>
        <v>0</v>
      </c>
      <c r="F214" s="88">
        <f t="shared" ca="1" si="19"/>
        <v>0</v>
      </c>
    </row>
    <row r="215" spans="1:6" x14ac:dyDescent="0.25">
      <c r="A215" s="77">
        <f>Analistas!A244</f>
        <v>35490</v>
      </c>
      <c r="B215" s="72">
        <f t="shared" ca="1" si="16"/>
        <v>-106</v>
      </c>
      <c r="C215" s="87">
        <f t="shared" ca="1" si="17"/>
        <v>0</v>
      </c>
      <c r="D215" s="86">
        <f t="shared" ca="1" si="18"/>
        <v>0</v>
      </c>
      <c r="E215" s="87">
        <f t="shared" ca="1" si="15"/>
        <v>0</v>
      </c>
      <c r="F215" s="88">
        <f t="shared" ca="1" si="19"/>
        <v>0</v>
      </c>
    </row>
    <row r="216" spans="1:6" x14ac:dyDescent="0.25">
      <c r="A216" s="77">
        <f>Analistas!A245</f>
        <v>35521</v>
      </c>
      <c r="B216" s="72">
        <f t="shared" ca="1" si="16"/>
        <v>-106</v>
      </c>
      <c r="C216" s="87">
        <f t="shared" ca="1" si="17"/>
        <v>0</v>
      </c>
      <c r="D216" s="86">
        <f t="shared" ca="1" si="18"/>
        <v>0</v>
      </c>
      <c r="E216" s="87">
        <f t="shared" ca="1" si="15"/>
        <v>0</v>
      </c>
      <c r="F216" s="88">
        <f t="shared" ca="1" si="19"/>
        <v>0</v>
      </c>
    </row>
    <row r="217" spans="1:6" x14ac:dyDescent="0.25">
      <c r="A217" s="77">
        <f>Analistas!A246</f>
        <v>35551</v>
      </c>
      <c r="B217" s="72">
        <f t="shared" ca="1" si="16"/>
        <v>-106</v>
      </c>
      <c r="C217" s="87">
        <f t="shared" ca="1" si="17"/>
        <v>0</v>
      </c>
      <c r="D217" s="86">
        <f t="shared" ca="1" si="18"/>
        <v>0</v>
      </c>
      <c r="E217" s="87">
        <f t="shared" ca="1" si="15"/>
        <v>0</v>
      </c>
      <c r="F217" s="88">
        <f t="shared" ca="1" si="19"/>
        <v>0</v>
      </c>
    </row>
    <row r="218" spans="1:6" x14ac:dyDescent="0.25">
      <c r="A218" s="77">
        <f>Analistas!A247</f>
        <v>35582</v>
      </c>
      <c r="B218" s="72">
        <f t="shared" ca="1" si="16"/>
        <v>-106</v>
      </c>
      <c r="C218" s="87">
        <f t="shared" ca="1" si="17"/>
        <v>0</v>
      </c>
      <c r="D218" s="86">
        <f t="shared" ca="1" si="18"/>
        <v>0</v>
      </c>
      <c r="E218" s="87">
        <f t="shared" ca="1" si="15"/>
        <v>0</v>
      </c>
      <c r="F218" s="88">
        <f t="shared" ca="1" si="19"/>
        <v>0</v>
      </c>
    </row>
    <row r="219" spans="1:6" x14ac:dyDescent="0.25">
      <c r="A219" s="77">
        <f>Analistas!A248</f>
        <v>35612</v>
      </c>
      <c r="B219" s="72">
        <f t="shared" ca="1" si="16"/>
        <v>-106</v>
      </c>
      <c r="C219" s="87">
        <f t="shared" ca="1" si="17"/>
        <v>0</v>
      </c>
      <c r="D219" s="86">
        <f t="shared" ca="1" si="18"/>
        <v>0</v>
      </c>
      <c r="E219" s="87">
        <f t="shared" ca="1" si="15"/>
        <v>0</v>
      </c>
      <c r="F219" s="88">
        <f t="shared" ca="1" si="19"/>
        <v>0</v>
      </c>
    </row>
    <row r="220" spans="1:6" x14ac:dyDescent="0.25">
      <c r="A220" s="77">
        <f>Analistas!A249</f>
        <v>35643</v>
      </c>
      <c r="B220" s="72">
        <f t="shared" ca="1" si="16"/>
        <v>-106</v>
      </c>
      <c r="C220" s="87">
        <f t="shared" ca="1" si="17"/>
        <v>0</v>
      </c>
      <c r="D220" s="86">
        <f t="shared" ca="1" si="18"/>
        <v>0</v>
      </c>
      <c r="E220" s="87">
        <f t="shared" ca="1" si="15"/>
        <v>0</v>
      </c>
      <c r="F220" s="88">
        <f t="shared" ca="1" si="19"/>
        <v>0</v>
      </c>
    </row>
    <row r="221" spans="1:6" x14ac:dyDescent="0.25">
      <c r="A221" s="77">
        <f>Analistas!A250</f>
        <v>35674</v>
      </c>
      <c r="B221" s="72">
        <f t="shared" ca="1" si="16"/>
        <v>-106</v>
      </c>
      <c r="C221" s="87">
        <f t="shared" ca="1" si="17"/>
        <v>0</v>
      </c>
      <c r="D221" s="86">
        <f t="shared" ca="1" si="18"/>
        <v>0</v>
      </c>
      <c r="E221" s="87">
        <f t="shared" ca="1" si="15"/>
        <v>0</v>
      </c>
      <c r="F221" s="88">
        <f t="shared" ca="1" si="19"/>
        <v>0</v>
      </c>
    </row>
    <row r="222" spans="1:6" x14ac:dyDescent="0.25">
      <c r="A222" s="77">
        <f>Analistas!A251</f>
        <v>35704</v>
      </c>
      <c r="B222" s="72">
        <f t="shared" ca="1" si="16"/>
        <v>-106</v>
      </c>
      <c r="C222" s="87">
        <f t="shared" ca="1" si="17"/>
        <v>0</v>
      </c>
      <c r="D222" s="86">
        <f t="shared" ca="1" si="18"/>
        <v>0</v>
      </c>
      <c r="E222" s="87">
        <f t="shared" ca="1" si="15"/>
        <v>0</v>
      </c>
      <c r="F222" s="88">
        <f t="shared" ca="1" si="19"/>
        <v>0</v>
      </c>
    </row>
    <row r="223" spans="1:6" x14ac:dyDescent="0.25">
      <c r="A223" s="77">
        <f>Analistas!A252</f>
        <v>35735</v>
      </c>
      <c r="B223" s="72">
        <f t="shared" ca="1" si="16"/>
        <v>-106</v>
      </c>
      <c r="C223" s="87">
        <f t="shared" ca="1" si="17"/>
        <v>0</v>
      </c>
      <c r="D223" s="86">
        <f t="shared" ca="1" si="18"/>
        <v>0</v>
      </c>
      <c r="E223" s="87">
        <f t="shared" ca="1" si="15"/>
        <v>0</v>
      </c>
      <c r="F223" s="88">
        <f t="shared" ca="1" si="19"/>
        <v>0</v>
      </c>
    </row>
    <row r="224" spans="1:6" x14ac:dyDescent="0.25">
      <c r="A224" s="77">
        <f>Analistas!A253</f>
        <v>35765</v>
      </c>
      <c r="B224" s="72">
        <f t="shared" ca="1" si="16"/>
        <v>-106</v>
      </c>
      <c r="C224" s="87">
        <f t="shared" ca="1" si="17"/>
        <v>0</v>
      </c>
      <c r="D224" s="86">
        <f t="shared" ca="1" si="18"/>
        <v>0</v>
      </c>
      <c r="E224" s="87">
        <f t="shared" ca="1" si="15"/>
        <v>0</v>
      </c>
      <c r="F224" s="88">
        <f t="shared" ca="1" si="19"/>
        <v>0</v>
      </c>
    </row>
    <row r="225" spans="1:6" x14ac:dyDescent="0.25">
      <c r="A225" s="77">
        <f>Analistas!A254</f>
        <v>35796</v>
      </c>
      <c r="B225" s="72">
        <f t="shared" ca="1" si="16"/>
        <v>-106</v>
      </c>
      <c r="C225" s="87">
        <f t="shared" ca="1" si="17"/>
        <v>0</v>
      </c>
      <c r="D225" s="86">
        <f t="shared" ca="1" si="18"/>
        <v>0</v>
      </c>
      <c r="E225" s="87">
        <f t="shared" ca="1" si="15"/>
        <v>0</v>
      </c>
      <c r="F225" s="88">
        <f t="shared" ca="1" si="19"/>
        <v>0</v>
      </c>
    </row>
    <row r="226" spans="1:6" x14ac:dyDescent="0.25">
      <c r="A226" s="77">
        <f>Analistas!A255</f>
        <v>35827</v>
      </c>
      <c r="B226" s="72">
        <f t="shared" ca="1" si="16"/>
        <v>-106</v>
      </c>
      <c r="C226" s="87">
        <f t="shared" ca="1" si="17"/>
        <v>0</v>
      </c>
      <c r="D226" s="86">
        <f t="shared" ca="1" si="18"/>
        <v>0</v>
      </c>
      <c r="E226" s="87">
        <f t="shared" ca="1" si="15"/>
        <v>0</v>
      </c>
      <c r="F226" s="88">
        <f t="shared" ca="1" si="19"/>
        <v>0</v>
      </c>
    </row>
    <row r="227" spans="1:6" x14ac:dyDescent="0.25">
      <c r="A227" s="77">
        <f>Analistas!A256</f>
        <v>35855</v>
      </c>
      <c r="B227" s="72">
        <f t="shared" ca="1" si="16"/>
        <v>-106</v>
      </c>
      <c r="C227" s="87">
        <f t="shared" ca="1" si="17"/>
        <v>0</v>
      </c>
      <c r="D227" s="86">
        <f t="shared" ca="1" si="18"/>
        <v>0</v>
      </c>
      <c r="E227" s="87">
        <f t="shared" ca="1" si="15"/>
        <v>0</v>
      </c>
      <c r="F227" s="88">
        <f t="shared" ca="1" si="19"/>
        <v>0</v>
      </c>
    </row>
    <row r="228" spans="1:6" x14ac:dyDescent="0.25">
      <c r="A228" s="77">
        <f>Analistas!A257</f>
        <v>35886</v>
      </c>
      <c r="B228" s="72">
        <f t="shared" ca="1" si="16"/>
        <v>-106</v>
      </c>
      <c r="C228" s="87">
        <f t="shared" ca="1" si="17"/>
        <v>0</v>
      </c>
      <c r="D228" s="86">
        <f t="shared" ca="1" si="18"/>
        <v>0</v>
      </c>
      <c r="E228" s="87">
        <f t="shared" ca="1" si="15"/>
        <v>0</v>
      </c>
      <c r="F228" s="88">
        <f t="shared" ca="1" si="19"/>
        <v>0</v>
      </c>
    </row>
    <row r="229" spans="1:6" x14ac:dyDescent="0.25">
      <c r="A229" s="77">
        <f>Analistas!A258</f>
        <v>35916</v>
      </c>
      <c r="B229" s="72">
        <f t="shared" ca="1" si="16"/>
        <v>-106</v>
      </c>
      <c r="C229" s="87">
        <f t="shared" ca="1" si="17"/>
        <v>0</v>
      </c>
      <c r="D229" s="86">
        <f t="shared" ca="1" si="18"/>
        <v>0</v>
      </c>
      <c r="E229" s="87">
        <f t="shared" ca="1" si="15"/>
        <v>0</v>
      </c>
      <c r="F229" s="88">
        <f t="shared" ca="1" si="19"/>
        <v>0</v>
      </c>
    </row>
    <row r="230" spans="1:6" x14ac:dyDescent="0.25">
      <c r="A230" s="77">
        <f>Analistas!A259</f>
        <v>35947</v>
      </c>
      <c r="B230" s="72">
        <f t="shared" ca="1" si="16"/>
        <v>-106</v>
      </c>
      <c r="C230" s="87">
        <f t="shared" ca="1" si="17"/>
        <v>0</v>
      </c>
      <c r="D230" s="86">
        <f t="shared" ca="1" si="18"/>
        <v>0</v>
      </c>
      <c r="E230" s="87">
        <f t="shared" ca="1" si="15"/>
        <v>0</v>
      </c>
      <c r="F230" s="88">
        <f t="shared" ca="1" si="19"/>
        <v>0</v>
      </c>
    </row>
    <row r="231" spans="1:6" x14ac:dyDescent="0.25">
      <c r="A231" s="77">
        <f>Analistas!A260</f>
        <v>35977</v>
      </c>
      <c r="B231" s="72">
        <f t="shared" ca="1" si="16"/>
        <v>-106</v>
      </c>
      <c r="C231" s="87">
        <f t="shared" ca="1" si="17"/>
        <v>0</v>
      </c>
      <c r="D231" s="86">
        <f t="shared" ca="1" si="18"/>
        <v>0</v>
      </c>
      <c r="E231" s="87">
        <f t="shared" ca="1" si="15"/>
        <v>0</v>
      </c>
      <c r="F231" s="88">
        <f t="shared" ca="1" si="19"/>
        <v>0</v>
      </c>
    </row>
    <row r="232" spans="1:6" x14ac:dyDescent="0.25">
      <c r="A232" s="77">
        <f>Analistas!A261</f>
        <v>36008</v>
      </c>
      <c r="B232" s="72">
        <f t="shared" ca="1" si="16"/>
        <v>-106</v>
      </c>
      <c r="C232" s="87">
        <f t="shared" ca="1" si="17"/>
        <v>0</v>
      </c>
      <c r="D232" s="86">
        <f t="shared" ca="1" si="18"/>
        <v>0</v>
      </c>
      <c r="E232" s="87">
        <f t="shared" ca="1" si="15"/>
        <v>0</v>
      </c>
      <c r="F232" s="88">
        <f t="shared" ca="1" si="19"/>
        <v>0</v>
      </c>
    </row>
    <row r="233" spans="1:6" x14ac:dyDescent="0.25">
      <c r="A233" s="77">
        <f>Analistas!A262</f>
        <v>36039</v>
      </c>
      <c r="B233" s="72">
        <f t="shared" ca="1" si="16"/>
        <v>-106</v>
      </c>
      <c r="C233" s="87">
        <f t="shared" ca="1" si="17"/>
        <v>0</v>
      </c>
      <c r="D233" s="86">
        <f t="shared" ca="1" si="18"/>
        <v>0</v>
      </c>
      <c r="E233" s="87">
        <f t="shared" ca="1" si="15"/>
        <v>0</v>
      </c>
      <c r="F233" s="88">
        <f t="shared" ca="1" si="19"/>
        <v>0</v>
      </c>
    </row>
    <row r="234" spans="1:6" x14ac:dyDescent="0.25">
      <c r="A234" s="77">
        <f>Analistas!A263</f>
        <v>36069</v>
      </c>
      <c r="B234" s="72">
        <f t="shared" ca="1" si="16"/>
        <v>-106</v>
      </c>
      <c r="C234" s="87">
        <f t="shared" ca="1" si="17"/>
        <v>0</v>
      </c>
      <c r="D234" s="86">
        <f t="shared" ca="1" si="18"/>
        <v>0</v>
      </c>
      <c r="E234" s="87">
        <f t="shared" ca="1" si="15"/>
        <v>0</v>
      </c>
      <c r="F234" s="88">
        <f t="shared" ca="1" si="19"/>
        <v>0</v>
      </c>
    </row>
    <row r="235" spans="1:6" x14ac:dyDescent="0.25">
      <c r="A235" s="77">
        <f>Analistas!A264</f>
        <v>36100</v>
      </c>
      <c r="B235" s="72">
        <f t="shared" ca="1" si="16"/>
        <v>-106</v>
      </c>
      <c r="C235" s="87">
        <f t="shared" ca="1" si="17"/>
        <v>0</v>
      </c>
      <c r="D235" s="86">
        <f t="shared" ca="1" si="18"/>
        <v>0</v>
      </c>
      <c r="E235" s="87">
        <f t="shared" ca="1" si="15"/>
        <v>0</v>
      </c>
      <c r="F235" s="88">
        <f t="shared" ca="1" si="19"/>
        <v>0</v>
      </c>
    </row>
    <row r="236" spans="1:6" x14ac:dyDescent="0.25">
      <c r="A236" s="77">
        <f>Analistas!A265</f>
        <v>36130</v>
      </c>
      <c r="B236" s="72">
        <f t="shared" ca="1" si="16"/>
        <v>-106</v>
      </c>
      <c r="C236" s="87">
        <f t="shared" ca="1" si="17"/>
        <v>0</v>
      </c>
      <c r="D236" s="86">
        <f t="shared" ca="1" si="18"/>
        <v>0</v>
      </c>
      <c r="E236" s="87">
        <f t="shared" ca="1" si="15"/>
        <v>0</v>
      </c>
      <c r="F236" s="88">
        <f t="shared" ca="1" si="19"/>
        <v>0</v>
      </c>
    </row>
    <row r="237" spans="1:6" x14ac:dyDescent="0.25">
      <c r="A237" s="77">
        <f>Analistas!A266</f>
        <v>36161</v>
      </c>
      <c r="B237" s="72">
        <f t="shared" ca="1" si="16"/>
        <v>-106</v>
      </c>
      <c r="C237" s="87">
        <f t="shared" ca="1" si="17"/>
        <v>0</v>
      </c>
      <c r="D237" s="86">
        <f t="shared" ca="1" si="18"/>
        <v>0</v>
      </c>
      <c r="E237" s="87">
        <f t="shared" ca="1" si="15"/>
        <v>0</v>
      </c>
      <c r="F237" s="88">
        <f t="shared" ca="1" si="19"/>
        <v>0</v>
      </c>
    </row>
    <row r="238" spans="1:6" x14ac:dyDescent="0.25">
      <c r="A238" s="77">
        <f>Analistas!A267</f>
        <v>36192</v>
      </c>
      <c r="B238" s="72">
        <f t="shared" ca="1" si="16"/>
        <v>-106</v>
      </c>
      <c r="C238" s="87">
        <f t="shared" ca="1" si="17"/>
        <v>0</v>
      </c>
      <c r="D238" s="86">
        <f t="shared" ca="1" si="18"/>
        <v>0</v>
      </c>
      <c r="E238" s="87">
        <f t="shared" ca="1" si="15"/>
        <v>0</v>
      </c>
      <c r="F238" s="88">
        <f t="shared" ca="1" si="19"/>
        <v>0</v>
      </c>
    </row>
    <row r="239" spans="1:6" x14ac:dyDescent="0.25">
      <c r="A239" s="77">
        <f>Analistas!A268</f>
        <v>36220</v>
      </c>
      <c r="B239" s="72">
        <f t="shared" ca="1" si="16"/>
        <v>-106</v>
      </c>
      <c r="C239" s="87">
        <f t="shared" ca="1" si="17"/>
        <v>0</v>
      </c>
      <c r="D239" s="86">
        <f t="shared" ca="1" si="18"/>
        <v>0</v>
      </c>
      <c r="E239" s="87">
        <f t="shared" ca="1" si="15"/>
        <v>0</v>
      </c>
      <c r="F239" s="88">
        <f t="shared" ca="1" si="19"/>
        <v>0</v>
      </c>
    </row>
    <row r="240" spans="1:6" x14ac:dyDescent="0.25">
      <c r="A240" s="77">
        <f>Analistas!A269</f>
        <v>36251</v>
      </c>
      <c r="B240" s="72">
        <f t="shared" ca="1" si="16"/>
        <v>-106</v>
      </c>
      <c r="C240" s="87">
        <f t="shared" ca="1" si="17"/>
        <v>0</v>
      </c>
      <c r="D240" s="86">
        <f t="shared" ca="1" si="18"/>
        <v>0</v>
      </c>
      <c r="E240" s="87">
        <f t="shared" ca="1" si="15"/>
        <v>0</v>
      </c>
      <c r="F240" s="88">
        <f t="shared" ca="1" si="19"/>
        <v>0</v>
      </c>
    </row>
    <row r="241" spans="1:6" x14ac:dyDescent="0.25">
      <c r="A241" s="77">
        <f>Analistas!A270</f>
        <v>36281</v>
      </c>
      <c r="B241" s="72">
        <f t="shared" ca="1" si="16"/>
        <v>-106</v>
      </c>
      <c r="C241" s="87">
        <f t="shared" ca="1" si="17"/>
        <v>0</v>
      </c>
      <c r="D241" s="86">
        <f t="shared" ca="1" si="18"/>
        <v>0</v>
      </c>
      <c r="E241" s="87">
        <f t="shared" ca="1" si="15"/>
        <v>0</v>
      </c>
      <c r="F241" s="88">
        <f t="shared" ca="1" si="19"/>
        <v>0</v>
      </c>
    </row>
    <row r="242" spans="1:6" x14ac:dyDescent="0.25">
      <c r="A242" s="77">
        <f>Analistas!A271</f>
        <v>36312</v>
      </c>
      <c r="B242" s="72">
        <f t="shared" ca="1" si="16"/>
        <v>-106</v>
      </c>
      <c r="C242" s="87">
        <f t="shared" ca="1" si="17"/>
        <v>0</v>
      </c>
      <c r="D242" s="86">
        <f t="shared" ca="1" si="18"/>
        <v>0</v>
      </c>
      <c r="E242" s="87">
        <f t="shared" ca="1" si="15"/>
        <v>0</v>
      </c>
      <c r="F242" s="88">
        <f t="shared" ca="1" si="19"/>
        <v>0</v>
      </c>
    </row>
    <row r="243" spans="1:6" x14ac:dyDescent="0.25">
      <c r="A243" s="77">
        <f>Analistas!A272</f>
        <v>36342</v>
      </c>
      <c r="B243" s="72">
        <f t="shared" ca="1" si="16"/>
        <v>-106</v>
      </c>
      <c r="C243" s="87">
        <f t="shared" ca="1" si="17"/>
        <v>0</v>
      </c>
      <c r="D243" s="86">
        <f t="shared" ca="1" si="18"/>
        <v>0</v>
      </c>
      <c r="E243" s="87">
        <f t="shared" ca="1" si="15"/>
        <v>0</v>
      </c>
      <c r="F243" s="88">
        <f t="shared" ca="1" si="19"/>
        <v>0</v>
      </c>
    </row>
    <row r="244" spans="1:6" x14ac:dyDescent="0.25">
      <c r="A244" s="77">
        <f>Analistas!A273</f>
        <v>36373</v>
      </c>
      <c r="B244" s="72">
        <f t="shared" ca="1" si="16"/>
        <v>-106</v>
      </c>
      <c r="C244" s="87">
        <f t="shared" ca="1" si="17"/>
        <v>0</v>
      </c>
      <c r="D244" s="86">
        <f t="shared" ca="1" si="18"/>
        <v>0</v>
      </c>
      <c r="E244" s="87">
        <f t="shared" ca="1" si="15"/>
        <v>0</v>
      </c>
      <c r="F244" s="88">
        <f t="shared" ca="1" si="19"/>
        <v>0</v>
      </c>
    </row>
    <row r="245" spans="1:6" x14ac:dyDescent="0.25">
      <c r="A245" s="77">
        <f>Analistas!A274</f>
        <v>36404</v>
      </c>
      <c r="B245" s="72">
        <f t="shared" ca="1" si="16"/>
        <v>-106</v>
      </c>
      <c r="C245" s="87">
        <f t="shared" ca="1" si="17"/>
        <v>0</v>
      </c>
      <c r="D245" s="86">
        <f t="shared" ca="1" si="18"/>
        <v>0</v>
      </c>
      <c r="E245" s="87">
        <f t="shared" ca="1" si="15"/>
        <v>0</v>
      </c>
      <c r="F245" s="88">
        <f t="shared" ca="1" si="19"/>
        <v>0</v>
      </c>
    </row>
    <row r="246" spans="1:6" x14ac:dyDescent="0.25">
      <c r="A246" s="77">
        <f>Analistas!A275</f>
        <v>36434</v>
      </c>
      <c r="B246" s="72">
        <f t="shared" ca="1" si="16"/>
        <v>-106</v>
      </c>
      <c r="C246" s="87">
        <f t="shared" ca="1" si="17"/>
        <v>0</v>
      </c>
      <c r="D246" s="86">
        <f t="shared" ca="1" si="18"/>
        <v>0</v>
      </c>
      <c r="E246" s="87">
        <f t="shared" ca="1" si="15"/>
        <v>0</v>
      </c>
      <c r="F246" s="88">
        <f t="shared" ca="1" si="19"/>
        <v>0</v>
      </c>
    </row>
    <row r="247" spans="1:6" x14ac:dyDescent="0.25">
      <c r="A247" s="77">
        <f>Analistas!A276</f>
        <v>36465</v>
      </c>
      <c r="B247" s="72">
        <f t="shared" ca="1" si="16"/>
        <v>-106</v>
      </c>
      <c r="C247" s="87">
        <f t="shared" ca="1" si="17"/>
        <v>0</v>
      </c>
      <c r="D247" s="86">
        <f t="shared" ca="1" si="18"/>
        <v>0</v>
      </c>
      <c r="E247" s="87">
        <f t="shared" ca="1" si="15"/>
        <v>0</v>
      </c>
      <c r="F247" s="88">
        <f t="shared" ca="1" si="19"/>
        <v>0</v>
      </c>
    </row>
    <row r="248" spans="1:6" x14ac:dyDescent="0.25">
      <c r="A248" s="77">
        <f>Analistas!A277</f>
        <v>36495</v>
      </c>
      <c r="B248" s="72">
        <f t="shared" ca="1" si="16"/>
        <v>-106</v>
      </c>
      <c r="C248" s="87">
        <f t="shared" ca="1" si="17"/>
        <v>0</v>
      </c>
      <c r="D248" s="86">
        <f t="shared" ca="1" si="18"/>
        <v>0</v>
      </c>
      <c r="E248" s="87">
        <f t="shared" ca="1" si="15"/>
        <v>0</v>
      </c>
      <c r="F248" s="88">
        <f t="shared" ca="1" si="19"/>
        <v>0</v>
      </c>
    </row>
    <row r="249" spans="1:6" x14ac:dyDescent="0.25">
      <c r="A249" s="77">
        <f>Analistas!A278</f>
        <v>36526</v>
      </c>
      <c r="B249" s="72">
        <f t="shared" ca="1" si="16"/>
        <v>-106</v>
      </c>
      <c r="C249" s="87">
        <f t="shared" ca="1" si="17"/>
        <v>0</v>
      </c>
      <c r="D249" s="86">
        <f t="shared" ca="1" si="18"/>
        <v>0</v>
      </c>
      <c r="E249" s="87">
        <f t="shared" ca="1" si="15"/>
        <v>0</v>
      </c>
      <c r="F249" s="88">
        <f t="shared" ca="1" si="19"/>
        <v>0</v>
      </c>
    </row>
    <row r="250" spans="1:6" x14ac:dyDescent="0.25">
      <c r="A250" s="77">
        <f>Analistas!A279</f>
        <v>36557</v>
      </c>
      <c r="B250" s="72">
        <f t="shared" ca="1" si="16"/>
        <v>-106</v>
      </c>
      <c r="C250" s="87">
        <f t="shared" ca="1" si="17"/>
        <v>0</v>
      </c>
      <c r="D250" s="86">
        <f t="shared" ca="1" si="18"/>
        <v>0</v>
      </c>
      <c r="E250" s="87">
        <f t="shared" ca="1" si="15"/>
        <v>0</v>
      </c>
      <c r="F250" s="88">
        <f t="shared" ca="1" si="19"/>
        <v>0</v>
      </c>
    </row>
    <row r="251" spans="1:6" x14ac:dyDescent="0.25">
      <c r="A251" s="77">
        <f>Analistas!A280</f>
        <v>36586</v>
      </c>
      <c r="B251" s="72">
        <f t="shared" ca="1" si="16"/>
        <v>-106</v>
      </c>
      <c r="C251" s="87">
        <f t="shared" ca="1" si="17"/>
        <v>0</v>
      </c>
      <c r="D251" s="86">
        <f t="shared" ca="1" si="18"/>
        <v>0</v>
      </c>
      <c r="E251" s="87">
        <f t="shared" ca="1" si="15"/>
        <v>0</v>
      </c>
      <c r="F251" s="88">
        <f t="shared" ca="1" si="19"/>
        <v>0</v>
      </c>
    </row>
    <row r="252" spans="1:6" x14ac:dyDescent="0.25">
      <c r="A252" s="77">
        <f>Analistas!A281</f>
        <v>36617</v>
      </c>
      <c r="B252" s="72">
        <f t="shared" ca="1" si="16"/>
        <v>-106</v>
      </c>
      <c r="C252" s="87">
        <f t="shared" ca="1" si="17"/>
        <v>0</v>
      </c>
      <c r="D252" s="86">
        <f t="shared" ca="1" si="18"/>
        <v>0</v>
      </c>
      <c r="E252" s="87">
        <f t="shared" ca="1" si="15"/>
        <v>0</v>
      </c>
      <c r="F252" s="88">
        <f t="shared" ca="1" si="19"/>
        <v>0</v>
      </c>
    </row>
    <row r="253" spans="1:6" x14ac:dyDescent="0.25">
      <c r="A253" s="77">
        <f>Analistas!A282</f>
        <v>36647</v>
      </c>
      <c r="B253" s="72">
        <f t="shared" ca="1" si="16"/>
        <v>-106</v>
      </c>
      <c r="C253" s="87">
        <f t="shared" ca="1" si="17"/>
        <v>0</v>
      </c>
      <c r="D253" s="86">
        <f t="shared" ca="1" si="18"/>
        <v>0</v>
      </c>
      <c r="E253" s="87">
        <f t="shared" ca="1" si="15"/>
        <v>0</v>
      </c>
      <c r="F253" s="88">
        <f t="shared" ca="1" si="19"/>
        <v>0</v>
      </c>
    </row>
    <row r="254" spans="1:6" x14ac:dyDescent="0.25">
      <c r="A254" s="77">
        <f>Analistas!A283</f>
        <v>36678</v>
      </c>
      <c r="B254" s="72">
        <f t="shared" ca="1" si="16"/>
        <v>-106</v>
      </c>
      <c r="C254" s="87">
        <f t="shared" ca="1" si="17"/>
        <v>0</v>
      </c>
      <c r="D254" s="86">
        <f t="shared" ca="1" si="18"/>
        <v>0</v>
      </c>
      <c r="E254" s="87">
        <f t="shared" ca="1" si="15"/>
        <v>0</v>
      </c>
      <c r="F254" s="88">
        <f t="shared" ca="1" si="19"/>
        <v>0</v>
      </c>
    </row>
    <row r="255" spans="1:6" x14ac:dyDescent="0.25">
      <c r="A255" s="77">
        <f>Analistas!A284</f>
        <v>36708</v>
      </c>
      <c r="B255" s="72">
        <f t="shared" ca="1" si="16"/>
        <v>-106</v>
      </c>
      <c r="C255" s="87">
        <f t="shared" ca="1" si="17"/>
        <v>0</v>
      </c>
      <c r="D255" s="86">
        <f t="shared" ca="1" si="18"/>
        <v>0</v>
      </c>
      <c r="E255" s="87">
        <f t="shared" ca="1" si="15"/>
        <v>0</v>
      </c>
      <c r="F255" s="88">
        <f t="shared" ca="1" si="19"/>
        <v>0</v>
      </c>
    </row>
    <row r="256" spans="1:6" x14ac:dyDescent="0.25">
      <c r="A256" s="77">
        <f>Analistas!A285</f>
        <v>36739</v>
      </c>
      <c r="B256" s="72">
        <f t="shared" ca="1" si="16"/>
        <v>-106</v>
      </c>
      <c r="C256" s="87">
        <f t="shared" ca="1" si="17"/>
        <v>0</v>
      </c>
      <c r="D256" s="86">
        <f t="shared" ca="1" si="18"/>
        <v>0</v>
      </c>
      <c r="E256" s="87">
        <f t="shared" ca="1" si="15"/>
        <v>0</v>
      </c>
      <c r="F256" s="88">
        <f t="shared" ca="1" si="19"/>
        <v>0</v>
      </c>
    </row>
    <row r="257" spans="1:6" x14ac:dyDescent="0.25">
      <c r="A257" s="77">
        <f>Analistas!A286</f>
        <v>36770</v>
      </c>
      <c r="B257" s="72">
        <f t="shared" ca="1" si="16"/>
        <v>-106</v>
      </c>
      <c r="C257" s="87">
        <f t="shared" ca="1" si="17"/>
        <v>0</v>
      </c>
      <c r="D257" s="86">
        <f t="shared" ca="1" si="18"/>
        <v>0</v>
      </c>
      <c r="E257" s="87">
        <f t="shared" ca="1" si="15"/>
        <v>0</v>
      </c>
      <c r="F257" s="88">
        <f t="shared" ca="1" si="19"/>
        <v>0</v>
      </c>
    </row>
    <row r="258" spans="1:6" x14ac:dyDescent="0.25">
      <c r="A258" s="77">
        <f>Analistas!A287</f>
        <v>36800</v>
      </c>
      <c r="B258" s="72">
        <f t="shared" ca="1" si="16"/>
        <v>-106</v>
      </c>
      <c r="C258" s="87">
        <f t="shared" ca="1" si="17"/>
        <v>0</v>
      </c>
      <c r="D258" s="86">
        <f t="shared" ca="1" si="18"/>
        <v>0</v>
      </c>
      <c r="E258" s="87">
        <f t="shared" ca="1" si="15"/>
        <v>0</v>
      </c>
      <c r="F258" s="88">
        <f t="shared" ca="1" si="19"/>
        <v>0</v>
      </c>
    </row>
    <row r="259" spans="1:6" x14ac:dyDescent="0.25">
      <c r="A259" s="77">
        <f>Analistas!A288</f>
        <v>36831</v>
      </c>
      <c r="B259" s="72">
        <f t="shared" ca="1" si="16"/>
        <v>-106</v>
      </c>
      <c r="C259" s="87">
        <f t="shared" ca="1" si="17"/>
        <v>0</v>
      </c>
      <c r="D259" s="86">
        <f t="shared" ca="1" si="18"/>
        <v>0</v>
      </c>
      <c r="E259" s="87">
        <f t="shared" ca="1" si="15"/>
        <v>0</v>
      </c>
      <c r="F259" s="88">
        <f t="shared" ca="1" si="19"/>
        <v>0</v>
      </c>
    </row>
    <row r="260" spans="1:6" x14ac:dyDescent="0.25">
      <c r="A260" s="77">
        <f>Analistas!A289</f>
        <v>36861</v>
      </c>
      <c r="B260" s="72">
        <f t="shared" ca="1" si="16"/>
        <v>-106</v>
      </c>
      <c r="C260" s="87">
        <f t="shared" ca="1" si="17"/>
        <v>0</v>
      </c>
      <c r="D260" s="86">
        <f t="shared" ca="1" si="18"/>
        <v>0</v>
      </c>
      <c r="E260" s="87">
        <f t="shared" ca="1" si="15"/>
        <v>0</v>
      </c>
      <c r="F260" s="88">
        <f t="shared" ca="1" si="19"/>
        <v>0</v>
      </c>
    </row>
    <row r="261" spans="1:6" x14ac:dyDescent="0.25">
      <c r="A261" s="77">
        <f>Analistas!A290</f>
        <v>36892</v>
      </c>
      <c r="B261" s="72">
        <f t="shared" ca="1" si="16"/>
        <v>-106</v>
      </c>
      <c r="C261" s="87">
        <f t="shared" ca="1" si="17"/>
        <v>0</v>
      </c>
      <c r="D261" s="86">
        <f t="shared" ca="1" si="18"/>
        <v>0</v>
      </c>
      <c r="E261" s="87">
        <f t="shared" ca="1" si="15"/>
        <v>0</v>
      </c>
      <c r="F261" s="88">
        <f t="shared" ca="1" si="19"/>
        <v>0</v>
      </c>
    </row>
    <row r="262" spans="1:6" x14ac:dyDescent="0.25">
      <c r="A262" s="77">
        <f>Analistas!A291</f>
        <v>36923</v>
      </c>
      <c r="B262" s="72">
        <f t="shared" ca="1" si="16"/>
        <v>-106</v>
      </c>
      <c r="C262" s="87">
        <f t="shared" ca="1" si="17"/>
        <v>0</v>
      </c>
      <c r="D262" s="86">
        <f t="shared" ca="1" si="18"/>
        <v>0</v>
      </c>
      <c r="E262" s="87">
        <f t="shared" ca="1" si="15"/>
        <v>0</v>
      </c>
      <c r="F262" s="88">
        <f t="shared" ca="1" si="19"/>
        <v>0</v>
      </c>
    </row>
    <row r="263" spans="1:6" x14ac:dyDescent="0.25">
      <c r="A263" s="77">
        <f>Analistas!A292</f>
        <v>36951</v>
      </c>
      <c r="B263" s="72">
        <f t="shared" ca="1" si="16"/>
        <v>-106</v>
      </c>
      <c r="C263" s="87">
        <f t="shared" ca="1" si="17"/>
        <v>0</v>
      </c>
      <c r="D263" s="86">
        <f t="shared" ca="1" si="18"/>
        <v>0</v>
      </c>
      <c r="E263" s="87">
        <f t="shared" ca="1" si="15"/>
        <v>0</v>
      </c>
      <c r="F263" s="88">
        <f t="shared" ca="1" si="19"/>
        <v>0</v>
      </c>
    </row>
    <row r="264" spans="1:6" x14ac:dyDescent="0.25">
      <c r="A264" s="77">
        <f>Analistas!A293</f>
        <v>36982</v>
      </c>
      <c r="B264" s="72">
        <f t="shared" ca="1" si="16"/>
        <v>-106</v>
      </c>
      <c r="C264" s="87">
        <f t="shared" ca="1" si="17"/>
        <v>0</v>
      </c>
      <c r="D264" s="86">
        <f t="shared" ca="1" si="18"/>
        <v>0</v>
      </c>
      <c r="E264" s="87">
        <f t="shared" ca="1" si="15"/>
        <v>0</v>
      </c>
      <c r="F264" s="88">
        <f t="shared" ca="1" si="19"/>
        <v>0</v>
      </c>
    </row>
    <row r="265" spans="1:6" x14ac:dyDescent="0.25">
      <c r="A265" s="77">
        <f>Analistas!A294</f>
        <v>37012</v>
      </c>
      <c r="B265" s="72">
        <f t="shared" ca="1" si="16"/>
        <v>-106</v>
      </c>
      <c r="C265" s="87">
        <f t="shared" ca="1" si="17"/>
        <v>0</v>
      </c>
      <c r="D265" s="86">
        <f t="shared" ca="1" si="18"/>
        <v>0</v>
      </c>
      <c r="E265" s="87">
        <f t="shared" ref="E265:E328" ca="1" si="20">IF($C$6="JUROS DA POUPANÇA - CAPITALIZADO",IF(A265&gt;$E$8,(PRODUCT(OFFSET($D$350,MATCH(EDATE(A265,1),$A$351:$A$488,0),1,137,1))-1),IF($E$8&lt;$C$1,(PRODUCT(OFFSET($D$350,MATCH(EDATE($C$1,1),$A$351:$A$488,0),1,137,1))-1),IF(A265&lt;$E$8,(PRODUCT(OFFSET($D$350,MATCH($E$8,$A$351:$A$488,0),1,137,1))-1),(PRODUCT(OFFSET($D$350,MATCH(EDATE(A265,1),$A$351:$A$488,0),1,137,1))-1)))),IF($C$6="JUROS DA POUPANÇA - SIMPLES",IF(A265&gt;=$E$8,(SUM(OFFSET($D$350,MATCH(EDATE(A265,1),$A$351:$A$488,0),1,137,1))),IF($E$8&lt;=$C$1,(SUM(OFFSET($D$350,MATCH(EDATE($C$1,1),$A$351:$A$488,0),1,137,1))),IF(A265&lt;=$E$8,(SUM(OFFSET($D$350,MATCH($E$8,$A$351:$A$488,0),1,137,1)))))),IF($C$6="CAPITALIZADO",($C$5+1)^D265-1,IF($C$6="SIMPLES",(D265*$C$5)))))</f>
        <v>0</v>
      </c>
      <c r="F265" s="88">
        <f t="shared" ca="1" si="19"/>
        <v>0</v>
      </c>
    </row>
    <row r="266" spans="1:6" x14ac:dyDescent="0.25">
      <c r="A266" s="77">
        <f>Analistas!A295</f>
        <v>37043</v>
      </c>
      <c r="B266" s="72">
        <f t="shared" ref="B266:B329" ca="1" si="21">IF(OR(A266&gt;=$C$8,$C$2&lt;$C$1),0,(IF(A266&lt;=$C$1,((YEAR($C$8)-1900)-(YEAR($C$1)-1900))*12+(MONTH($C$8)-MONTH($C$1)),((YEAR($C$8)-1900)-(YEAR(A266)-1900))*12+(MONTH($C$8)-MONTH(A266)))))</f>
        <v>-106</v>
      </c>
      <c r="C266" s="87">
        <f t="shared" ref="C266:C329" ca="1" si="22">IF(B266&lt;0,0,IF($C$4="SIMPLES",$C$3*B266,IF($C$4="CAPITALIZADO",(($C$3+1)^B266-1),0)))</f>
        <v>0</v>
      </c>
      <c r="D266" s="86">
        <f t="shared" ref="D266:D329" ca="1" si="23">IF(OR($C$2&lt;$D$8,A266&gt;=$C$2),0,IF(AND(A266&gt;$D$8,A266&gt;$C$1),((YEAR($C$2)-1900)-(YEAR(A266)-1900))*12+(MONTH($C$2)-MONTH(A266)),IF($C$1&gt;=$D$8,((YEAR($C$2)-1900)-(YEAR($C$1)-1900))*12+(MONTH($C$2)-MONTH($C$1)),((YEAR($C$2)-1900)-(YEAR($D$8)-1900))*12+(MONTH($C$2)-MONTH($D$8)))))</f>
        <v>0</v>
      </c>
      <c r="E266" s="87">
        <f t="shared" ca="1" si="20"/>
        <v>0</v>
      </c>
      <c r="F266" s="88">
        <f t="shared" ref="F266:F329" ca="1" si="24">IF(AND(E266&lt;0,C266=0),0,IF(AND(E266&lt;0,C266&gt;0),C266,IF(AND($C$4="CAPITALIZADO",$C$6="JUROS DA POUPANÇA - CAPITALIZADO"),((1+C266)*(1+E266)-1),IF(AND($C$4="CAPITALIZADO",$C$6="CAPITALIZADO"),((1+C266)*(1+E266)-1),C266+E266))))</f>
        <v>0</v>
      </c>
    </row>
    <row r="267" spans="1:6" x14ac:dyDescent="0.25">
      <c r="A267" s="77">
        <f>Analistas!A296</f>
        <v>37073</v>
      </c>
      <c r="B267" s="72">
        <f t="shared" ca="1" si="21"/>
        <v>-106</v>
      </c>
      <c r="C267" s="87">
        <f t="shared" ca="1" si="22"/>
        <v>0</v>
      </c>
      <c r="D267" s="86">
        <f t="shared" ca="1" si="23"/>
        <v>0</v>
      </c>
      <c r="E267" s="87">
        <f t="shared" ca="1" si="20"/>
        <v>0</v>
      </c>
      <c r="F267" s="88">
        <f t="shared" ca="1" si="24"/>
        <v>0</v>
      </c>
    </row>
    <row r="268" spans="1:6" x14ac:dyDescent="0.25">
      <c r="A268" s="77">
        <f>Analistas!A297</f>
        <v>37104</v>
      </c>
      <c r="B268" s="72">
        <f t="shared" ca="1" si="21"/>
        <v>-106</v>
      </c>
      <c r="C268" s="87">
        <f t="shared" ca="1" si="22"/>
        <v>0</v>
      </c>
      <c r="D268" s="86">
        <f t="shared" ca="1" si="23"/>
        <v>0</v>
      </c>
      <c r="E268" s="87">
        <f t="shared" ca="1" si="20"/>
        <v>0</v>
      </c>
      <c r="F268" s="88">
        <f t="shared" ca="1" si="24"/>
        <v>0</v>
      </c>
    </row>
    <row r="269" spans="1:6" x14ac:dyDescent="0.25">
      <c r="A269" s="77">
        <f>Analistas!A298</f>
        <v>37135</v>
      </c>
      <c r="B269" s="72">
        <f t="shared" ca="1" si="21"/>
        <v>-106</v>
      </c>
      <c r="C269" s="87">
        <f t="shared" ca="1" si="22"/>
        <v>0</v>
      </c>
      <c r="D269" s="86">
        <f t="shared" ca="1" si="23"/>
        <v>0</v>
      </c>
      <c r="E269" s="87">
        <f t="shared" ca="1" si="20"/>
        <v>0</v>
      </c>
      <c r="F269" s="88">
        <f t="shared" ca="1" si="24"/>
        <v>0</v>
      </c>
    </row>
    <row r="270" spans="1:6" x14ac:dyDescent="0.25">
      <c r="A270" s="77">
        <f>Analistas!A299</f>
        <v>37165</v>
      </c>
      <c r="B270" s="72">
        <f t="shared" ca="1" si="21"/>
        <v>-106</v>
      </c>
      <c r="C270" s="87">
        <f t="shared" ca="1" si="22"/>
        <v>0</v>
      </c>
      <c r="D270" s="86">
        <f t="shared" ca="1" si="23"/>
        <v>0</v>
      </c>
      <c r="E270" s="87">
        <f t="shared" ca="1" si="20"/>
        <v>0</v>
      </c>
      <c r="F270" s="88">
        <f t="shared" ca="1" si="24"/>
        <v>0</v>
      </c>
    </row>
    <row r="271" spans="1:6" x14ac:dyDescent="0.25">
      <c r="A271" s="77">
        <f>Analistas!A300</f>
        <v>37196</v>
      </c>
      <c r="B271" s="72">
        <f t="shared" ca="1" si="21"/>
        <v>-106</v>
      </c>
      <c r="C271" s="87">
        <f t="shared" ca="1" si="22"/>
        <v>0</v>
      </c>
      <c r="D271" s="86">
        <f t="shared" ca="1" si="23"/>
        <v>0</v>
      </c>
      <c r="E271" s="87">
        <f t="shared" ca="1" si="20"/>
        <v>0</v>
      </c>
      <c r="F271" s="88">
        <f t="shared" ca="1" si="24"/>
        <v>0</v>
      </c>
    </row>
    <row r="272" spans="1:6" x14ac:dyDescent="0.25">
      <c r="A272" s="77">
        <f>Analistas!A301</f>
        <v>37226</v>
      </c>
      <c r="B272" s="72">
        <f t="shared" ca="1" si="21"/>
        <v>-106</v>
      </c>
      <c r="C272" s="87">
        <f t="shared" ca="1" si="22"/>
        <v>0</v>
      </c>
      <c r="D272" s="86">
        <f t="shared" ca="1" si="23"/>
        <v>0</v>
      </c>
      <c r="E272" s="87">
        <f t="shared" ca="1" si="20"/>
        <v>0</v>
      </c>
      <c r="F272" s="88">
        <f t="shared" ca="1" si="24"/>
        <v>0</v>
      </c>
    </row>
    <row r="273" spans="1:6" x14ac:dyDescent="0.25">
      <c r="A273" s="77">
        <f>Analistas!A302</f>
        <v>37257</v>
      </c>
      <c r="B273" s="72">
        <f t="shared" ca="1" si="21"/>
        <v>-106</v>
      </c>
      <c r="C273" s="87">
        <f t="shared" ca="1" si="22"/>
        <v>0</v>
      </c>
      <c r="D273" s="86">
        <f t="shared" ca="1" si="23"/>
        <v>0</v>
      </c>
      <c r="E273" s="87">
        <f t="shared" ca="1" si="20"/>
        <v>0</v>
      </c>
      <c r="F273" s="88">
        <f t="shared" ca="1" si="24"/>
        <v>0</v>
      </c>
    </row>
    <row r="274" spans="1:6" x14ac:dyDescent="0.25">
      <c r="A274" s="77">
        <f>Analistas!A303</f>
        <v>37288</v>
      </c>
      <c r="B274" s="72">
        <f t="shared" ca="1" si="21"/>
        <v>-106</v>
      </c>
      <c r="C274" s="87">
        <f t="shared" ca="1" si="22"/>
        <v>0</v>
      </c>
      <c r="D274" s="86">
        <f t="shared" ca="1" si="23"/>
        <v>0</v>
      </c>
      <c r="E274" s="87">
        <f t="shared" ca="1" si="20"/>
        <v>0</v>
      </c>
      <c r="F274" s="88">
        <f t="shared" ca="1" si="24"/>
        <v>0</v>
      </c>
    </row>
    <row r="275" spans="1:6" x14ac:dyDescent="0.25">
      <c r="A275" s="77">
        <f>Analistas!A304</f>
        <v>37316</v>
      </c>
      <c r="B275" s="72">
        <f t="shared" ca="1" si="21"/>
        <v>-106</v>
      </c>
      <c r="C275" s="87">
        <f t="shared" ca="1" si="22"/>
        <v>0</v>
      </c>
      <c r="D275" s="86">
        <f t="shared" ca="1" si="23"/>
        <v>0</v>
      </c>
      <c r="E275" s="87">
        <f t="shared" ca="1" si="20"/>
        <v>0</v>
      </c>
      <c r="F275" s="88">
        <f t="shared" ca="1" si="24"/>
        <v>0</v>
      </c>
    </row>
    <row r="276" spans="1:6" x14ac:dyDescent="0.25">
      <c r="A276" s="77">
        <f>Analistas!A305</f>
        <v>37347</v>
      </c>
      <c r="B276" s="72">
        <f t="shared" ca="1" si="21"/>
        <v>-106</v>
      </c>
      <c r="C276" s="87">
        <f t="shared" ca="1" si="22"/>
        <v>0</v>
      </c>
      <c r="D276" s="86">
        <f t="shared" ca="1" si="23"/>
        <v>0</v>
      </c>
      <c r="E276" s="87">
        <f t="shared" ca="1" si="20"/>
        <v>0</v>
      </c>
      <c r="F276" s="88">
        <f t="shared" ca="1" si="24"/>
        <v>0</v>
      </c>
    </row>
    <row r="277" spans="1:6" x14ac:dyDescent="0.25">
      <c r="A277" s="77">
        <f>Analistas!A306</f>
        <v>37377</v>
      </c>
      <c r="B277" s="72">
        <f t="shared" ca="1" si="21"/>
        <v>-106</v>
      </c>
      <c r="C277" s="87">
        <f t="shared" ca="1" si="22"/>
        <v>0</v>
      </c>
      <c r="D277" s="86">
        <f t="shared" ca="1" si="23"/>
        <v>0</v>
      </c>
      <c r="E277" s="87">
        <f t="shared" ca="1" si="20"/>
        <v>0</v>
      </c>
      <c r="F277" s="88">
        <f t="shared" ca="1" si="24"/>
        <v>0</v>
      </c>
    </row>
    <row r="278" spans="1:6" x14ac:dyDescent="0.25">
      <c r="A278" s="77">
        <f>Analistas!A307</f>
        <v>37408</v>
      </c>
      <c r="B278" s="72">
        <f t="shared" ca="1" si="21"/>
        <v>-106</v>
      </c>
      <c r="C278" s="87">
        <f t="shared" ca="1" si="22"/>
        <v>0</v>
      </c>
      <c r="D278" s="86">
        <f t="shared" ca="1" si="23"/>
        <v>0</v>
      </c>
      <c r="E278" s="87">
        <f t="shared" ca="1" si="20"/>
        <v>0</v>
      </c>
      <c r="F278" s="88">
        <f t="shared" ca="1" si="24"/>
        <v>0</v>
      </c>
    </row>
    <row r="279" spans="1:6" x14ac:dyDescent="0.25">
      <c r="A279" s="77">
        <f>Analistas!A308</f>
        <v>37438</v>
      </c>
      <c r="B279" s="72">
        <f t="shared" ca="1" si="21"/>
        <v>-106</v>
      </c>
      <c r="C279" s="87">
        <f t="shared" ca="1" si="22"/>
        <v>0</v>
      </c>
      <c r="D279" s="86">
        <f t="shared" ca="1" si="23"/>
        <v>0</v>
      </c>
      <c r="E279" s="87">
        <f t="shared" ca="1" si="20"/>
        <v>0</v>
      </c>
      <c r="F279" s="88">
        <f t="shared" ca="1" si="24"/>
        <v>0</v>
      </c>
    </row>
    <row r="280" spans="1:6" x14ac:dyDescent="0.25">
      <c r="A280" s="77">
        <f>Analistas!A309</f>
        <v>37469</v>
      </c>
      <c r="B280" s="72">
        <f t="shared" ca="1" si="21"/>
        <v>-106</v>
      </c>
      <c r="C280" s="87">
        <f t="shared" ca="1" si="22"/>
        <v>0</v>
      </c>
      <c r="D280" s="86">
        <f t="shared" ca="1" si="23"/>
        <v>0</v>
      </c>
      <c r="E280" s="87">
        <f t="shared" ca="1" si="20"/>
        <v>0</v>
      </c>
      <c r="F280" s="88">
        <f t="shared" ca="1" si="24"/>
        <v>0</v>
      </c>
    </row>
    <row r="281" spans="1:6" x14ac:dyDescent="0.25">
      <c r="A281" s="77">
        <f>Analistas!A310</f>
        <v>37500</v>
      </c>
      <c r="B281" s="72">
        <f t="shared" ca="1" si="21"/>
        <v>-106</v>
      </c>
      <c r="C281" s="87">
        <f t="shared" ca="1" si="22"/>
        <v>0</v>
      </c>
      <c r="D281" s="86">
        <f t="shared" ca="1" si="23"/>
        <v>0</v>
      </c>
      <c r="E281" s="87">
        <f t="shared" ca="1" si="20"/>
        <v>0</v>
      </c>
      <c r="F281" s="88">
        <f t="shared" ca="1" si="24"/>
        <v>0</v>
      </c>
    </row>
    <row r="282" spans="1:6" x14ac:dyDescent="0.25">
      <c r="A282" s="77">
        <f>Analistas!A311</f>
        <v>37530</v>
      </c>
      <c r="B282" s="72">
        <f t="shared" ca="1" si="21"/>
        <v>-106</v>
      </c>
      <c r="C282" s="87">
        <f t="shared" ca="1" si="22"/>
        <v>0</v>
      </c>
      <c r="D282" s="86">
        <f t="shared" ca="1" si="23"/>
        <v>0</v>
      </c>
      <c r="E282" s="87">
        <f t="shared" ca="1" si="20"/>
        <v>0</v>
      </c>
      <c r="F282" s="88">
        <f t="shared" ca="1" si="24"/>
        <v>0</v>
      </c>
    </row>
    <row r="283" spans="1:6" x14ac:dyDescent="0.25">
      <c r="A283" s="77">
        <f>Analistas!A312</f>
        <v>37561</v>
      </c>
      <c r="B283" s="72">
        <f t="shared" ca="1" si="21"/>
        <v>-106</v>
      </c>
      <c r="C283" s="87">
        <f t="shared" ca="1" si="22"/>
        <v>0</v>
      </c>
      <c r="D283" s="86">
        <f t="shared" ca="1" si="23"/>
        <v>0</v>
      </c>
      <c r="E283" s="87">
        <f t="shared" ca="1" si="20"/>
        <v>0</v>
      </c>
      <c r="F283" s="88">
        <f t="shared" ca="1" si="24"/>
        <v>0</v>
      </c>
    </row>
    <row r="284" spans="1:6" x14ac:dyDescent="0.25">
      <c r="A284" s="77">
        <f>Analistas!A313</f>
        <v>37591</v>
      </c>
      <c r="B284" s="72">
        <f t="shared" ca="1" si="21"/>
        <v>-106</v>
      </c>
      <c r="C284" s="87">
        <f t="shared" ca="1" si="22"/>
        <v>0</v>
      </c>
      <c r="D284" s="86">
        <f t="shared" ca="1" si="23"/>
        <v>0</v>
      </c>
      <c r="E284" s="87">
        <f t="shared" ca="1" si="20"/>
        <v>0</v>
      </c>
      <c r="F284" s="88">
        <f t="shared" ca="1" si="24"/>
        <v>0</v>
      </c>
    </row>
    <row r="285" spans="1:6" x14ac:dyDescent="0.25">
      <c r="A285" s="77">
        <f>Analistas!A314</f>
        <v>37622</v>
      </c>
      <c r="B285" s="72">
        <f t="shared" ca="1" si="21"/>
        <v>-106</v>
      </c>
      <c r="C285" s="87">
        <f t="shared" ca="1" si="22"/>
        <v>0</v>
      </c>
      <c r="D285" s="86">
        <f t="shared" ca="1" si="23"/>
        <v>0</v>
      </c>
      <c r="E285" s="87">
        <f t="shared" ca="1" si="20"/>
        <v>0</v>
      </c>
      <c r="F285" s="88">
        <f t="shared" ca="1" si="24"/>
        <v>0</v>
      </c>
    </row>
    <row r="286" spans="1:6" x14ac:dyDescent="0.25">
      <c r="A286" s="77">
        <f>Analistas!A315</f>
        <v>37653</v>
      </c>
      <c r="B286" s="72">
        <f t="shared" ca="1" si="21"/>
        <v>-106</v>
      </c>
      <c r="C286" s="87">
        <f t="shared" ca="1" si="22"/>
        <v>0</v>
      </c>
      <c r="D286" s="86">
        <f t="shared" ca="1" si="23"/>
        <v>0</v>
      </c>
      <c r="E286" s="87">
        <f t="shared" ca="1" si="20"/>
        <v>0</v>
      </c>
      <c r="F286" s="88">
        <f t="shared" ca="1" si="24"/>
        <v>0</v>
      </c>
    </row>
    <row r="287" spans="1:6" x14ac:dyDescent="0.25">
      <c r="A287" s="77">
        <f>Analistas!A316</f>
        <v>37681</v>
      </c>
      <c r="B287" s="72">
        <f t="shared" ca="1" si="21"/>
        <v>-106</v>
      </c>
      <c r="C287" s="87">
        <f t="shared" ca="1" si="22"/>
        <v>0</v>
      </c>
      <c r="D287" s="86">
        <f t="shared" ca="1" si="23"/>
        <v>0</v>
      </c>
      <c r="E287" s="87">
        <f t="shared" ca="1" si="20"/>
        <v>0</v>
      </c>
      <c r="F287" s="88">
        <f t="shared" ca="1" si="24"/>
        <v>0</v>
      </c>
    </row>
    <row r="288" spans="1:6" x14ac:dyDescent="0.25">
      <c r="A288" s="77">
        <f>Analistas!A317</f>
        <v>37712</v>
      </c>
      <c r="B288" s="72">
        <f t="shared" ca="1" si="21"/>
        <v>-106</v>
      </c>
      <c r="C288" s="87">
        <f t="shared" ca="1" si="22"/>
        <v>0</v>
      </c>
      <c r="D288" s="86">
        <f t="shared" ca="1" si="23"/>
        <v>0</v>
      </c>
      <c r="E288" s="87">
        <f t="shared" ca="1" si="20"/>
        <v>0</v>
      </c>
      <c r="F288" s="88">
        <f t="shared" ca="1" si="24"/>
        <v>0</v>
      </c>
    </row>
    <row r="289" spans="1:6" x14ac:dyDescent="0.25">
      <c r="A289" s="77">
        <f>Analistas!A318</f>
        <v>37742</v>
      </c>
      <c r="B289" s="72">
        <f t="shared" ca="1" si="21"/>
        <v>-106</v>
      </c>
      <c r="C289" s="87">
        <f t="shared" ca="1" si="22"/>
        <v>0</v>
      </c>
      <c r="D289" s="86">
        <f t="shared" ca="1" si="23"/>
        <v>0</v>
      </c>
      <c r="E289" s="87">
        <f t="shared" ca="1" si="20"/>
        <v>0</v>
      </c>
      <c r="F289" s="88">
        <f t="shared" ca="1" si="24"/>
        <v>0</v>
      </c>
    </row>
    <row r="290" spans="1:6" x14ac:dyDescent="0.25">
      <c r="A290" s="77">
        <f>Analistas!A319</f>
        <v>37773</v>
      </c>
      <c r="B290" s="72">
        <f t="shared" ca="1" si="21"/>
        <v>-106</v>
      </c>
      <c r="C290" s="87">
        <f t="shared" ca="1" si="22"/>
        <v>0</v>
      </c>
      <c r="D290" s="86">
        <f t="shared" ca="1" si="23"/>
        <v>0</v>
      </c>
      <c r="E290" s="87">
        <f t="shared" ca="1" si="20"/>
        <v>0</v>
      </c>
      <c r="F290" s="88">
        <f t="shared" ca="1" si="24"/>
        <v>0</v>
      </c>
    </row>
    <row r="291" spans="1:6" x14ac:dyDescent="0.25">
      <c r="A291" s="77">
        <f>Analistas!A320</f>
        <v>37803</v>
      </c>
      <c r="B291" s="72">
        <f t="shared" ca="1" si="21"/>
        <v>-106</v>
      </c>
      <c r="C291" s="87">
        <f t="shared" ca="1" si="22"/>
        <v>0</v>
      </c>
      <c r="D291" s="86">
        <f t="shared" ca="1" si="23"/>
        <v>0</v>
      </c>
      <c r="E291" s="87">
        <f t="shared" ca="1" si="20"/>
        <v>0</v>
      </c>
      <c r="F291" s="88">
        <f t="shared" ca="1" si="24"/>
        <v>0</v>
      </c>
    </row>
    <row r="292" spans="1:6" x14ac:dyDescent="0.25">
      <c r="A292" s="77">
        <f>Analistas!A321</f>
        <v>37834</v>
      </c>
      <c r="B292" s="72">
        <f t="shared" ca="1" si="21"/>
        <v>-106</v>
      </c>
      <c r="C292" s="87">
        <f t="shared" ca="1" si="22"/>
        <v>0</v>
      </c>
      <c r="D292" s="86">
        <f t="shared" ca="1" si="23"/>
        <v>0</v>
      </c>
      <c r="E292" s="87">
        <f t="shared" ca="1" si="20"/>
        <v>0</v>
      </c>
      <c r="F292" s="88">
        <f t="shared" ca="1" si="24"/>
        <v>0</v>
      </c>
    </row>
    <row r="293" spans="1:6" x14ac:dyDescent="0.25">
      <c r="A293" s="77">
        <f>Analistas!A322</f>
        <v>37865</v>
      </c>
      <c r="B293" s="72">
        <f t="shared" ca="1" si="21"/>
        <v>-106</v>
      </c>
      <c r="C293" s="87">
        <f t="shared" ca="1" si="22"/>
        <v>0</v>
      </c>
      <c r="D293" s="86">
        <f t="shared" ca="1" si="23"/>
        <v>0</v>
      </c>
      <c r="E293" s="87">
        <f t="shared" ca="1" si="20"/>
        <v>0</v>
      </c>
      <c r="F293" s="88">
        <f t="shared" ca="1" si="24"/>
        <v>0</v>
      </c>
    </row>
    <row r="294" spans="1:6" x14ac:dyDescent="0.25">
      <c r="A294" s="77">
        <f>Analistas!A323</f>
        <v>37895</v>
      </c>
      <c r="B294" s="72">
        <f t="shared" ca="1" si="21"/>
        <v>-106</v>
      </c>
      <c r="C294" s="87">
        <f t="shared" ca="1" si="22"/>
        <v>0</v>
      </c>
      <c r="D294" s="86">
        <f t="shared" ca="1" si="23"/>
        <v>0</v>
      </c>
      <c r="E294" s="87">
        <f t="shared" ca="1" si="20"/>
        <v>0</v>
      </c>
      <c r="F294" s="88">
        <f t="shared" ca="1" si="24"/>
        <v>0</v>
      </c>
    </row>
    <row r="295" spans="1:6" x14ac:dyDescent="0.25">
      <c r="A295" s="77">
        <f>Analistas!A324</f>
        <v>37926</v>
      </c>
      <c r="B295" s="72">
        <f t="shared" ca="1" si="21"/>
        <v>-106</v>
      </c>
      <c r="C295" s="87">
        <f t="shared" ca="1" si="22"/>
        <v>0</v>
      </c>
      <c r="D295" s="86">
        <f t="shared" ca="1" si="23"/>
        <v>0</v>
      </c>
      <c r="E295" s="87">
        <f t="shared" ca="1" si="20"/>
        <v>0</v>
      </c>
      <c r="F295" s="88">
        <f t="shared" ca="1" si="24"/>
        <v>0</v>
      </c>
    </row>
    <row r="296" spans="1:6" x14ac:dyDescent="0.25">
      <c r="A296" s="77">
        <f>Analistas!A325</f>
        <v>37956</v>
      </c>
      <c r="B296" s="72">
        <f t="shared" ca="1" si="21"/>
        <v>-106</v>
      </c>
      <c r="C296" s="87">
        <f t="shared" ca="1" si="22"/>
        <v>0</v>
      </c>
      <c r="D296" s="86">
        <f t="shared" ca="1" si="23"/>
        <v>0</v>
      </c>
      <c r="E296" s="87">
        <f t="shared" ca="1" si="20"/>
        <v>0</v>
      </c>
      <c r="F296" s="88">
        <f t="shared" ca="1" si="24"/>
        <v>0</v>
      </c>
    </row>
    <row r="297" spans="1:6" x14ac:dyDescent="0.25">
      <c r="A297" s="77">
        <f>Analistas!A326</f>
        <v>37987</v>
      </c>
      <c r="B297" s="72">
        <f t="shared" ca="1" si="21"/>
        <v>-106</v>
      </c>
      <c r="C297" s="87">
        <f t="shared" ca="1" si="22"/>
        <v>0</v>
      </c>
      <c r="D297" s="86">
        <f t="shared" ca="1" si="23"/>
        <v>0</v>
      </c>
      <c r="E297" s="87">
        <f t="shared" ca="1" si="20"/>
        <v>0</v>
      </c>
      <c r="F297" s="88">
        <f t="shared" ca="1" si="24"/>
        <v>0</v>
      </c>
    </row>
    <row r="298" spans="1:6" x14ac:dyDescent="0.25">
      <c r="A298" s="77">
        <f>Analistas!A327</f>
        <v>38018</v>
      </c>
      <c r="B298" s="72">
        <f t="shared" ca="1" si="21"/>
        <v>-106</v>
      </c>
      <c r="C298" s="87">
        <f t="shared" ca="1" si="22"/>
        <v>0</v>
      </c>
      <c r="D298" s="86">
        <f t="shared" ca="1" si="23"/>
        <v>0</v>
      </c>
      <c r="E298" s="87">
        <f t="shared" ca="1" si="20"/>
        <v>0</v>
      </c>
      <c r="F298" s="88">
        <f t="shared" ca="1" si="24"/>
        <v>0</v>
      </c>
    </row>
    <row r="299" spans="1:6" x14ac:dyDescent="0.25">
      <c r="A299" s="77">
        <f>Analistas!A328</f>
        <v>38047</v>
      </c>
      <c r="B299" s="72">
        <f t="shared" ca="1" si="21"/>
        <v>-106</v>
      </c>
      <c r="C299" s="87">
        <f t="shared" ca="1" si="22"/>
        <v>0</v>
      </c>
      <c r="D299" s="86">
        <f t="shared" ca="1" si="23"/>
        <v>0</v>
      </c>
      <c r="E299" s="87">
        <f t="shared" ca="1" si="20"/>
        <v>0</v>
      </c>
      <c r="F299" s="88">
        <f t="shared" ca="1" si="24"/>
        <v>0</v>
      </c>
    </row>
    <row r="300" spans="1:6" x14ac:dyDescent="0.25">
      <c r="A300" s="77">
        <f>Analistas!A329</f>
        <v>38078</v>
      </c>
      <c r="B300" s="72">
        <f t="shared" ca="1" si="21"/>
        <v>-106</v>
      </c>
      <c r="C300" s="87">
        <f t="shared" ca="1" si="22"/>
        <v>0</v>
      </c>
      <c r="D300" s="86">
        <f t="shared" ca="1" si="23"/>
        <v>0</v>
      </c>
      <c r="E300" s="87">
        <f t="shared" ca="1" si="20"/>
        <v>0</v>
      </c>
      <c r="F300" s="88">
        <f t="shared" ca="1" si="24"/>
        <v>0</v>
      </c>
    </row>
    <row r="301" spans="1:6" x14ac:dyDescent="0.25">
      <c r="A301" s="77">
        <f>Analistas!A330</f>
        <v>38108</v>
      </c>
      <c r="B301" s="72">
        <f t="shared" ca="1" si="21"/>
        <v>-106</v>
      </c>
      <c r="C301" s="87">
        <f t="shared" ca="1" si="22"/>
        <v>0</v>
      </c>
      <c r="D301" s="86">
        <f t="shared" ca="1" si="23"/>
        <v>0</v>
      </c>
      <c r="E301" s="87">
        <f t="shared" ca="1" si="20"/>
        <v>0</v>
      </c>
      <c r="F301" s="88">
        <f t="shared" ca="1" si="24"/>
        <v>0</v>
      </c>
    </row>
    <row r="302" spans="1:6" x14ac:dyDescent="0.25">
      <c r="A302" s="77">
        <f>Analistas!A331</f>
        <v>38139</v>
      </c>
      <c r="B302" s="72">
        <f t="shared" ca="1" si="21"/>
        <v>-106</v>
      </c>
      <c r="C302" s="87">
        <f t="shared" ca="1" si="22"/>
        <v>0</v>
      </c>
      <c r="D302" s="86">
        <f t="shared" ca="1" si="23"/>
        <v>0</v>
      </c>
      <c r="E302" s="87">
        <f t="shared" ca="1" si="20"/>
        <v>0</v>
      </c>
      <c r="F302" s="88">
        <f t="shared" ca="1" si="24"/>
        <v>0</v>
      </c>
    </row>
    <row r="303" spans="1:6" x14ac:dyDescent="0.25">
      <c r="A303" s="77">
        <f>Analistas!A332</f>
        <v>38169</v>
      </c>
      <c r="B303" s="72">
        <f t="shared" ca="1" si="21"/>
        <v>-106</v>
      </c>
      <c r="C303" s="87">
        <f t="shared" ca="1" si="22"/>
        <v>0</v>
      </c>
      <c r="D303" s="86">
        <f t="shared" ca="1" si="23"/>
        <v>0</v>
      </c>
      <c r="E303" s="87">
        <f t="shared" ca="1" si="20"/>
        <v>0</v>
      </c>
      <c r="F303" s="88">
        <f t="shared" ca="1" si="24"/>
        <v>0</v>
      </c>
    </row>
    <row r="304" spans="1:6" x14ac:dyDescent="0.25">
      <c r="A304" s="77">
        <f>Analistas!A333</f>
        <v>38200</v>
      </c>
      <c r="B304" s="72">
        <f t="shared" ca="1" si="21"/>
        <v>-106</v>
      </c>
      <c r="C304" s="87">
        <f t="shared" ca="1" si="22"/>
        <v>0</v>
      </c>
      <c r="D304" s="86">
        <f t="shared" ca="1" si="23"/>
        <v>0</v>
      </c>
      <c r="E304" s="87">
        <f t="shared" ca="1" si="20"/>
        <v>0</v>
      </c>
      <c r="F304" s="88">
        <f t="shared" ca="1" si="24"/>
        <v>0</v>
      </c>
    </row>
    <row r="305" spans="1:6" x14ac:dyDescent="0.25">
      <c r="A305" s="77">
        <f>Analistas!A334</f>
        <v>38231</v>
      </c>
      <c r="B305" s="72">
        <f t="shared" ca="1" si="21"/>
        <v>-106</v>
      </c>
      <c r="C305" s="87">
        <f t="shared" ca="1" si="22"/>
        <v>0</v>
      </c>
      <c r="D305" s="86">
        <f t="shared" ca="1" si="23"/>
        <v>0</v>
      </c>
      <c r="E305" s="87">
        <f t="shared" ca="1" si="20"/>
        <v>0</v>
      </c>
      <c r="F305" s="88">
        <f t="shared" ca="1" si="24"/>
        <v>0</v>
      </c>
    </row>
    <row r="306" spans="1:6" x14ac:dyDescent="0.25">
      <c r="A306" s="77">
        <f>Analistas!A335</f>
        <v>38261</v>
      </c>
      <c r="B306" s="72">
        <f t="shared" ca="1" si="21"/>
        <v>-106</v>
      </c>
      <c r="C306" s="87">
        <f t="shared" ca="1" si="22"/>
        <v>0</v>
      </c>
      <c r="D306" s="86">
        <f t="shared" ca="1" si="23"/>
        <v>0</v>
      </c>
      <c r="E306" s="87">
        <f t="shared" ca="1" si="20"/>
        <v>0</v>
      </c>
      <c r="F306" s="88">
        <f t="shared" ca="1" si="24"/>
        <v>0</v>
      </c>
    </row>
    <row r="307" spans="1:6" x14ac:dyDescent="0.25">
      <c r="A307" s="77">
        <f>Analistas!A336</f>
        <v>38292</v>
      </c>
      <c r="B307" s="72">
        <f t="shared" ca="1" si="21"/>
        <v>-106</v>
      </c>
      <c r="C307" s="87">
        <f t="shared" ca="1" si="22"/>
        <v>0</v>
      </c>
      <c r="D307" s="86">
        <f t="shared" ca="1" si="23"/>
        <v>0</v>
      </c>
      <c r="E307" s="87">
        <f t="shared" ca="1" si="20"/>
        <v>0</v>
      </c>
      <c r="F307" s="88">
        <f t="shared" ca="1" si="24"/>
        <v>0</v>
      </c>
    </row>
    <row r="308" spans="1:6" x14ac:dyDescent="0.25">
      <c r="A308" s="77">
        <f>Analistas!A337</f>
        <v>38322</v>
      </c>
      <c r="B308" s="72">
        <f t="shared" ca="1" si="21"/>
        <v>-106</v>
      </c>
      <c r="C308" s="87">
        <f t="shared" ca="1" si="22"/>
        <v>0</v>
      </c>
      <c r="D308" s="86">
        <f t="shared" ca="1" si="23"/>
        <v>0</v>
      </c>
      <c r="E308" s="87">
        <f t="shared" ca="1" si="20"/>
        <v>0</v>
      </c>
      <c r="F308" s="88">
        <f t="shared" ca="1" si="24"/>
        <v>0</v>
      </c>
    </row>
    <row r="309" spans="1:6" x14ac:dyDescent="0.25">
      <c r="A309" s="77">
        <f>Analistas!A338</f>
        <v>38353</v>
      </c>
      <c r="B309" s="72">
        <f t="shared" ca="1" si="21"/>
        <v>-106</v>
      </c>
      <c r="C309" s="87">
        <f t="shared" ca="1" si="22"/>
        <v>0</v>
      </c>
      <c r="D309" s="86">
        <f t="shared" ca="1" si="23"/>
        <v>0</v>
      </c>
      <c r="E309" s="87">
        <f t="shared" ca="1" si="20"/>
        <v>0</v>
      </c>
      <c r="F309" s="88">
        <f t="shared" ca="1" si="24"/>
        <v>0</v>
      </c>
    </row>
    <row r="310" spans="1:6" x14ac:dyDescent="0.25">
      <c r="A310" s="77">
        <f>Analistas!A339</f>
        <v>38384</v>
      </c>
      <c r="B310" s="72">
        <f t="shared" ca="1" si="21"/>
        <v>-106</v>
      </c>
      <c r="C310" s="87">
        <f t="shared" ca="1" si="22"/>
        <v>0</v>
      </c>
      <c r="D310" s="86">
        <f t="shared" ca="1" si="23"/>
        <v>0</v>
      </c>
      <c r="E310" s="87">
        <f t="shared" ca="1" si="20"/>
        <v>0</v>
      </c>
      <c r="F310" s="88">
        <f t="shared" ca="1" si="24"/>
        <v>0</v>
      </c>
    </row>
    <row r="311" spans="1:6" x14ac:dyDescent="0.25">
      <c r="A311" s="77">
        <f>Analistas!A340</f>
        <v>38412</v>
      </c>
      <c r="B311" s="72">
        <f t="shared" ca="1" si="21"/>
        <v>-106</v>
      </c>
      <c r="C311" s="87">
        <f t="shared" ca="1" si="22"/>
        <v>0</v>
      </c>
      <c r="D311" s="86">
        <f t="shared" ca="1" si="23"/>
        <v>0</v>
      </c>
      <c r="E311" s="87">
        <f t="shared" ca="1" si="20"/>
        <v>0</v>
      </c>
      <c r="F311" s="88">
        <f t="shared" ca="1" si="24"/>
        <v>0</v>
      </c>
    </row>
    <row r="312" spans="1:6" x14ac:dyDescent="0.25">
      <c r="A312" s="77">
        <f>Analistas!A341</f>
        <v>38443</v>
      </c>
      <c r="B312" s="72">
        <f t="shared" ca="1" si="21"/>
        <v>-106</v>
      </c>
      <c r="C312" s="87">
        <f t="shared" ca="1" si="22"/>
        <v>0</v>
      </c>
      <c r="D312" s="86">
        <f t="shared" ca="1" si="23"/>
        <v>0</v>
      </c>
      <c r="E312" s="87">
        <f t="shared" ca="1" si="20"/>
        <v>0</v>
      </c>
      <c r="F312" s="88">
        <f t="shared" ca="1" si="24"/>
        <v>0</v>
      </c>
    </row>
    <row r="313" spans="1:6" x14ac:dyDescent="0.25">
      <c r="A313" s="77">
        <f>Analistas!A342</f>
        <v>38473</v>
      </c>
      <c r="B313" s="72">
        <f t="shared" ca="1" si="21"/>
        <v>-106</v>
      </c>
      <c r="C313" s="87">
        <f t="shared" ca="1" si="22"/>
        <v>0</v>
      </c>
      <c r="D313" s="86">
        <f t="shared" ca="1" si="23"/>
        <v>0</v>
      </c>
      <c r="E313" s="87">
        <f t="shared" ca="1" si="20"/>
        <v>0</v>
      </c>
      <c r="F313" s="88">
        <f t="shared" ca="1" si="24"/>
        <v>0</v>
      </c>
    </row>
    <row r="314" spans="1:6" x14ac:dyDescent="0.25">
      <c r="A314" s="77">
        <f>Analistas!A343</f>
        <v>38504</v>
      </c>
      <c r="B314" s="72">
        <f t="shared" ca="1" si="21"/>
        <v>-106</v>
      </c>
      <c r="C314" s="87">
        <f t="shared" ca="1" si="22"/>
        <v>0</v>
      </c>
      <c r="D314" s="86">
        <f t="shared" ca="1" si="23"/>
        <v>0</v>
      </c>
      <c r="E314" s="87">
        <f t="shared" ca="1" si="20"/>
        <v>0</v>
      </c>
      <c r="F314" s="88">
        <f t="shared" ca="1" si="24"/>
        <v>0</v>
      </c>
    </row>
    <row r="315" spans="1:6" x14ac:dyDescent="0.25">
      <c r="A315" s="77">
        <f>Analistas!A344</f>
        <v>38534</v>
      </c>
      <c r="B315" s="72">
        <f t="shared" ca="1" si="21"/>
        <v>-106</v>
      </c>
      <c r="C315" s="87">
        <f t="shared" ca="1" si="22"/>
        <v>0</v>
      </c>
      <c r="D315" s="86">
        <f t="shared" ca="1" si="23"/>
        <v>0</v>
      </c>
      <c r="E315" s="87">
        <f t="shared" ca="1" si="20"/>
        <v>0</v>
      </c>
      <c r="F315" s="88">
        <f t="shared" ca="1" si="24"/>
        <v>0</v>
      </c>
    </row>
    <row r="316" spans="1:6" x14ac:dyDescent="0.25">
      <c r="A316" s="77">
        <f>Analistas!A345</f>
        <v>38565</v>
      </c>
      <c r="B316" s="72">
        <f t="shared" ca="1" si="21"/>
        <v>-106</v>
      </c>
      <c r="C316" s="87">
        <f t="shared" ca="1" si="22"/>
        <v>0</v>
      </c>
      <c r="D316" s="86">
        <f t="shared" ca="1" si="23"/>
        <v>0</v>
      </c>
      <c r="E316" s="87">
        <f t="shared" ca="1" si="20"/>
        <v>0</v>
      </c>
      <c r="F316" s="88">
        <f t="shared" ca="1" si="24"/>
        <v>0</v>
      </c>
    </row>
    <row r="317" spans="1:6" x14ac:dyDescent="0.25">
      <c r="A317" s="77">
        <f>Analistas!A346</f>
        <v>38596</v>
      </c>
      <c r="B317" s="72">
        <f t="shared" ca="1" si="21"/>
        <v>-106</v>
      </c>
      <c r="C317" s="87">
        <f t="shared" ca="1" si="22"/>
        <v>0</v>
      </c>
      <c r="D317" s="86">
        <f t="shared" ca="1" si="23"/>
        <v>0</v>
      </c>
      <c r="E317" s="87">
        <f t="shared" ca="1" si="20"/>
        <v>0</v>
      </c>
      <c r="F317" s="88">
        <f t="shared" ca="1" si="24"/>
        <v>0</v>
      </c>
    </row>
    <row r="318" spans="1:6" x14ac:dyDescent="0.25">
      <c r="A318" s="77">
        <f>Analistas!A347</f>
        <v>38626</v>
      </c>
      <c r="B318" s="72">
        <f t="shared" ca="1" si="21"/>
        <v>-106</v>
      </c>
      <c r="C318" s="87">
        <f t="shared" ca="1" si="22"/>
        <v>0</v>
      </c>
      <c r="D318" s="86">
        <f t="shared" ca="1" si="23"/>
        <v>0</v>
      </c>
      <c r="E318" s="87">
        <f t="shared" ca="1" si="20"/>
        <v>0</v>
      </c>
      <c r="F318" s="88">
        <f t="shared" ca="1" si="24"/>
        <v>0</v>
      </c>
    </row>
    <row r="319" spans="1:6" x14ac:dyDescent="0.25">
      <c r="A319" s="77">
        <f>Analistas!A348</f>
        <v>38657</v>
      </c>
      <c r="B319" s="72">
        <f t="shared" ca="1" si="21"/>
        <v>-106</v>
      </c>
      <c r="C319" s="87">
        <f t="shared" ca="1" si="22"/>
        <v>0</v>
      </c>
      <c r="D319" s="86">
        <f t="shared" ca="1" si="23"/>
        <v>0</v>
      </c>
      <c r="E319" s="87">
        <f t="shared" ca="1" si="20"/>
        <v>0</v>
      </c>
      <c r="F319" s="88">
        <f t="shared" ca="1" si="24"/>
        <v>0</v>
      </c>
    </row>
    <row r="320" spans="1:6" x14ac:dyDescent="0.25">
      <c r="A320" s="77">
        <f>Analistas!A349</f>
        <v>38687</v>
      </c>
      <c r="B320" s="72">
        <f t="shared" ca="1" si="21"/>
        <v>-106</v>
      </c>
      <c r="C320" s="87">
        <f t="shared" ca="1" si="22"/>
        <v>0</v>
      </c>
      <c r="D320" s="86">
        <f t="shared" ca="1" si="23"/>
        <v>0</v>
      </c>
      <c r="E320" s="87">
        <f t="shared" ca="1" si="20"/>
        <v>0</v>
      </c>
      <c r="F320" s="88">
        <f t="shared" ca="1" si="24"/>
        <v>0</v>
      </c>
    </row>
    <row r="321" spans="1:6" x14ac:dyDescent="0.25">
      <c r="A321" s="77">
        <f>Analistas!A350</f>
        <v>38718</v>
      </c>
      <c r="B321" s="72">
        <f t="shared" ca="1" si="21"/>
        <v>-106</v>
      </c>
      <c r="C321" s="87">
        <f t="shared" ca="1" si="22"/>
        <v>0</v>
      </c>
      <c r="D321" s="86">
        <f t="shared" ca="1" si="23"/>
        <v>0</v>
      </c>
      <c r="E321" s="87">
        <f t="shared" ca="1" si="20"/>
        <v>0</v>
      </c>
      <c r="F321" s="88">
        <f t="shared" ca="1" si="24"/>
        <v>0</v>
      </c>
    </row>
    <row r="322" spans="1:6" x14ac:dyDescent="0.25">
      <c r="A322" s="77">
        <f>Analistas!A351</f>
        <v>38749</v>
      </c>
      <c r="B322" s="72">
        <f t="shared" ca="1" si="21"/>
        <v>-106</v>
      </c>
      <c r="C322" s="87">
        <f t="shared" ca="1" si="22"/>
        <v>0</v>
      </c>
      <c r="D322" s="86">
        <f t="shared" ca="1" si="23"/>
        <v>0</v>
      </c>
      <c r="E322" s="87">
        <f t="shared" ca="1" si="20"/>
        <v>0</v>
      </c>
      <c r="F322" s="88">
        <f t="shared" ca="1" si="24"/>
        <v>0</v>
      </c>
    </row>
    <row r="323" spans="1:6" x14ac:dyDescent="0.25">
      <c r="A323" s="77">
        <f>Analistas!A352</f>
        <v>38777</v>
      </c>
      <c r="B323" s="72">
        <f t="shared" ca="1" si="21"/>
        <v>-106</v>
      </c>
      <c r="C323" s="87">
        <f t="shared" ca="1" si="22"/>
        <v>0</v>
      </c>
      <c r="D323" s="86">
        <f t="shared" ca="1" si="23"/>
        <v>0</v>
      </c>
      <c r="E323" s="87">
        <f t="shared" ca="1" si="20"/>
        <v>0</v>
      </c>
      <c r="F323" s="88">
        <f t="shared" ca="1" si="24"/>
        <v>0</v>
      </c>
    </row>
    <row r="324" spans="1:6" x14ac:dyDescent="0.25">
      <c r="A324" s="77">
        <f>Analistas!A353</f>
        <v>38808</v>
      </c>
      <c r="B324" s="72">
        <f t="shared" ca="1" si="21"/>
        <v>-106</v>
      </c>
      <c r="C324" s="87">
        <f t="shared" ca="1" si="22"/>
        <v>0</v>
      </c>
      <c r="D324" s="86">
        <f t="shared" ca="1" si="23"/>
        <v>0</v>
      </c>
      <c r="E324" s="87">
        <f t="shared" ca="1" si="20"/>
        <v>0</v>
      </c>
      <c r="F324" s="88">
        <f t="shared" ca="1" si="24"/>
        <v>0</v>
      </c>
    </row>
    <row r="325" spans="1:6" x14ac:dyDescent="0.25">
      <c r="A325" s="77">
        <f>Analistas!A354</f>
        <v>38838</v>
      </c>
      <c r="B325" s="72">
        <f t="shared" ca="1" si="21"/>
        <v>-106</v>
      </c>
      <c r="C325" s="87">
        <f t="shared" ca="1" si="22"/>
        <v>0</v>
      </c>
      <c r="D325" s="86">
        <f t="shared" ca="1" si="23"/>
        <v>0</v>
      </c>
      <c r="E325" s="87">
        <f t="shared" ca="1" si="20"/>
        <v>0</v>
      </c>
      <c r="F325" s="88">
        <f t="shared" ca="1" si="24"/>
        <v>0</v>
      </c>
    </row>
    <row r="326" spans="1:6" x14ac:dyDescent="0.25">
      <c r="A326" s="77">
        <f>Analistas!A355</f>
        <v>38869</v>
      </c>
      <c r="B326" s="72">
        <f t="shared" ca="1" si="21"/>
        <v>-106</v>
      </c>
      <c r="C326" s="87">
        <f t="shared" ca="1" si="22"/>
        <v>0</v>
      </c>
      <c r="D326" s="86">
        <f t="shared" ca="1" si="23"/>
        <v>0</v>
      </c>
      <c r="E326" s="87">
        <f t="shared" ca="1" si="20"/>
        <v>0</v>
      </c>
      <c r="F326" s="88">
        <f t="shared" ca="1" si="24"/>
        <v>0</v>
      </c>
    </row>
    <row r="327" spans="1:6" x14ac:dyDescent="0.25">
      <c r="A327" s="77">
        <f>Analistas!A356</f>
        <v>38899</v>
      </c>
      <c r="B327" s="72">
        <f t="shared" ca="1" si="21"/>
        <v>-106</v>
      </c>
      <c r="C327" s="87">
        <f t="shared" ca="1" si="22"/>
        <v>0</v>
      </c>
      <c r="D327" s="86">
        <f t="shared" ca="1" si="23"/>
        <v>0</v>
      </c>
      <c r="E327" s="87">
        <f t="shared" ca="1" si="20"/>
        <v>0</v>
      </c>
      <c r="F327" s="88">
        <f t="shared" ca="1" si="24"/>
        <v>0</v>
      </c>
    </row>
    <row r="328" spans="1:6" x14ac:dyDescent="0.25">
      <c r="A328" s="77">
        <f>Analistas!A357</f>
        <v>38930</v>
      </c>
      <c r="B328" s="72">
        <f t="shared" ca="1" si="21"/>
        <v>-106</v>
      </c>
      <c r="C328" s="87">
        <f t="shared" ca="1" si="22"/>
        <v>0</v>
      </c>
      <c r="D328" s="86">
        <f t="shared" ca="1" si="23"/>
        <v>0</v>
      </c>
      <c r="E328" s="87">
        <f t="shared" ca="1" si="20"/>
        <v>0</v>
      </c>
      <c r="F328" s="88">
        <f t="shared" ca="1" si="24"/>
        <v>0</v>
      </c>
    </row>
    <row r="329" spans="1:6" x14ac:dyDescent="0.25">
      <c r="A329" s="77">
        <f>Analistas!A358</f>
        <v>38961</v>
      </c>
      <c r="B329" s="72">
        <f t="shared" ca="1" si="21"/>
        <v>-106</v>
      </c>
      <c r="C329" s="87">
        <f t="shared" ca="1" si="22"/>
        <v>0</v>
      </c>
      <c r="D329" s="86">
        <f t="shared" ca="1" si="23"/>
        <v>0</v>
      </c>
      <c r="E329" s="87">
        <f t="shared" ref="E329:E347" ca="1" si="25">IF($C$6="JUROS DA POUPANÇA - CAPITALIZADO",IF(A329&gt;$E$8,(PRODUCT(OFFSET($D$350,MATCH(EDATE(A329,1),$A$351:$A$488,0),1,137,1))-1),IF($E$8&lt;$C$1,(PRODUCT(OFFSET($D$350,MATCH(EDATE($C$1,1),$A$351:$A$488,0),1,137,1))-1),IF(A329&lt;$E$8,(PRODUCT(OFFSET($D$350,MATCH($E$8,$A$351:$A$488,0),1,137,1))-1),(PRODUCT(OFFSET($D$350,MATCH(EDATE(A329,1),$A$351:$A$488,0),1,137,1))-1)))),IF($C$6="JUROS DA POUPANÇA - SIMPLES",IF(A329&gt;=$E$8,(SUM(OFFSET($D$350,MATCH(EDATE(A329,1),$A$351:$A$488,0),1,137,1))),IF($E$8&lt;=$C$1,(SUM(OFFSET($D$350,MATCH(EDATE($C$1,1),$A$351:$A$488,0),1,137,1))),IF(A329&lt;=$E$8,(SUM(OFFSET($D$350,MATCH($E$8,$A$351:$A$488,0),1,137,1)))))),IF($C$6="CAPITALIZADO",($C$5+1)^D329-1,IF($C$6="SIMPLES",(D329*$C$5)))))</f>
        <v>0</v>
      </c>
      <c r="F329" s="88">
        <f t="shared" ca="1" si="24"/>
        <v>0</v>
      </c>
    </row>
    <row r="330" spans="1:6" x14ac:dyDescent="0.25">
      <c r="A330" s="77">
        <f>Analistas!A359</f>
        <v>38991</v>
      </c>
      <c r="B330" s="72">
        <f t="shared" ref="B330:B347" ca="1" si="26">IF(OR(A330&gt;=$C$8,$C$2&lt;$C$1),0,(IF(A330&lt;=$C$1,((YEAR($C$8)-1900)-(YEAR($C$1)-1900))*12+(MONTH($C$8)-MONTH($C$1)),((YEAR($C$8)-1900)-(YEAR(A330)-1900))*12+(MONTH($C$8)-MONTH(A330)))))</f>
        <v>-106</v>
      </c>
      <c r="C330" s="87">
        <f t="shared" ref="C330:C347" ca="1" si="27">IF(B330&lt;0,0,IF($C$4="SIMPLES",$C$3*B330,IF($C$4="CAPITALIZADO",(($C$3+1)^B330-1),0)))</f>
        <v>0</v>
      </c>
      <c r="D330" s="86">
        <f t="shared" ref="D330:D347" ca="1" si="28">IF(OR($C$2&lt;$D$8,A330&gt;=$C$2),0,IF(AND(A330&gt;$D$8,A330&gt;$C$1),((YEAR($C$2)-1900)-(YEAR(A330)-1900))*12+(MONTH($C$2)-MONTH(A330)),IF($C$1&gt;=$D$8,((YEAR($C$2)-1900)-(YEAR($C$1)-1900))*12+(MONTH($C$2)-MONTH($C$1)),((YEAR($C$2)-1900)-(YEAR($D$8)-1900))*12+(MONTH($C$2)-MONTH($D$8)))))</f>
        <v>0</v>
      </c>
      <c r="E330" s="87">
        <f t="shared" ca="1" si="25"/>
        <v>0</v>
      </c>
      <c r="F330" s="88">
        <f t="shared" ref="F330:F347" ca="1" si="29">IF(AND(E330&lt;0,C330=0),0,IF(AND(E330&lt;0,C330&gt;0),C330,IF(AND($C$4="CAPITALIZADO",$C$6="JUROS DA POUPANÇA - CAPITALIZADO"),((1+C330)*(1+E330)-1),IF(AND($C$4="CAPITALIZADO",$C$6="CAPITALIZADO"),((1+C330)*(1+E330)-1),C330+E330))))</f>
        <v>0</v>
      </c>
    </row>
    <row r="331" spans="1:6" x14ac:dyDescent="0.25">
      <c r="A331" s="77">
        <f>Analistas!A360</f>
        <v>39022</v>
      </c>
      <c r="B331" s="72">
        <f t="shared" ca="1" si="26"/>
        <v>-106</v>
      </c>
      <c r="C331" s="87">
        <f t="shared" ca="1" si="27"/>
        <v>0</v>
      </c>
      <c r="D331" s="86">
        <f t="shared" ca="1" si="28"/>
        <v>0</v>
      </c>
      <c r="E331" s="87">
        <f t="shared" ca="1" si="25"/>
        <v>0</v>
      </c>
      <c r="F331" s="88">
        <f t="shared" ca="1" si="29"/>
        <v>0</v>
      </c>
    </row>
    <row r="332" spans="1:6" x14ac:dyDescent="0.25">
      <c r="A332" s="77">
        <f>Analistas!A361</f>
        <v>39052</v>
      </c>
      <c r="B332" s="72">
        <f t="shared" ca="1" si="26"/>
        <v>-106</v>
      </c>
      <c r="C332" s="87">
        <f t="shared" ca="1" si="27"/>
        <v>0</v>
      </c>
      <c r="D332" s="86">
        <f t="shared" ca="1" si="28"/>
        <v>0</v>
      </c>
      <c r="E332" s="87">
        <f t="shared" ca="1" si="25"/>
        <v>0</v>
      </c>
      <c r="F332" s="88">
        <f t="shared" ca="1" si="29"/>
        <v>0</v>
      </c>
    </row>
    <row r="333" spans="1:6" x14ac:dyDescent="0.25">
      <c r="A333" s="77">
        <f>Analistas!A362</f>
        <v>39083</v>
      </c>
      <c r="B333" s="72">
        <f t="shared" ca="1" si="26"/>
        <v>-106</v>
      </c>
      <c r="C333" s="87">
        <f t="shared" ca="1" si="27"/>
        <v>0</v>
      </c>
      <c r="D333" s="86">
        <f t="shared" ca="1" si="28"/>
        <v>0</v>
      </c>
      <c r="E333" s="87">
        <f t="shared" ca="1" si="25"/>
        <v>0</v>
      </c>
      <c r="F333" s="88">
        <f t="shared" ca="1" si="29"/>
        <v>0</v>
      </c>
    </row>
    <row r="334" spans="1:6" x14ac:dyDescent="0.25">
      <c r="A334" s="77">
        <f>Analistas!A363</f>
        <v>39114</v>
      </c>
      <c r="B334" s="72">
        <f t="shared" ca="1" si="26"/>
        <v>-106</v>
      </c>
      <c r="C334" s="87">
        <f t="shared" ca="1" si="27"/>
        <v>0</v>
      </c>
      <c r="D334" s="86">
        <f t="shared" ca="1" si="28"/>
        <v>0</v>
      </c>
      <c r="E334" s="87">
        <f t="shared" ca="1" si="25"/>
        <v>0</v>
      </c>
      <c r="F334" s="88">
        <f t="shared" ca="1" si="29"/>
        <v>0</v>
      </c>
    </row>
    <row r="335" spans="1:6" x14ac:dyDescent="0.25">
      <c r="A335" s="77">
        <f>Analistas!A364</f>
        <v>39142</v>
      </c>
      <c r="B335" s="72">
        <f t="shared" ca="1" si="26"/>
        <v>-106</v>
      </c>
      <c r="C335" s="87">
        <f t="shared" ca="1" si="27"/>
        <v>0</v>
      </c>
      <c r="D335" s="86">
        <f t="shared" ca="1" si="28"/>
        <v>0</v>
      </c>
      <c r="E335" s="87">
        <f t="shared" ca="1" si="25"/>
        <v>0</v>
      </c>
      <c r="F335" s="88">
        <f t="shared" ca="1" si="29"/>
        <v>0</v>
      </c>
    </row>
    <row r="336" spans="1:6" x14ac:dyDescent="0.25">
      <c r="A336" s="77">
        <f>Analistas!A365</f>
        <v>39173</v>
      </c>
      <c r="B336" s="72">
        <f t="shared" ca="1" si="26"/>
        <v>-106</v>
      </c>
      <c r="C336" s="87">
        <f t="shared" ca="1" si="27"/>
        <v>0</v>
      </c>
      <c r="D336" s="86">
        <f t="shared" ca="1" si="28"/>
        <v>0</v>
      </c>
      <c r="E336" s="87">
        <f t="shared" ca="1" si="25"/>
        <v>0</v>
      </c>
      <c r="F336" s="88">
        <f t="shared" ca="1" si="29"/>
        <v>0</v>
      </c>
    </row>
    <row r="337" spans="1:7" x14ac:dyDescent="0.25">
      <c r="A337" s="77">
        <f>Analistas!A366</f>
        <v>39203</v>
      </c>
      <c r="B337" s="72">
        <f t="shared" ca="1" si="26"/>
        <v>-106</v>
      </c>
      <c r="C337" s="87">
        <f t="shared" ca="1" si="27"/>
        <v>0</v>
      </c>
      <c r="D337" s="86">
        <f t="shared" ca="1" si="28"/>
        <v>0</v>
      </c>
      <c r="E337" s="87">
        <f t="shared" ca="1" si="25"/>
        <v>0</v>
      </c>
      <c r="F337" s="88">
        <f t="shared" ca="1" si="29"/>
        <v>0</v>
      </c>
    </row>
    <row r="338" spans="1:7" x14ac:dyDescent="0.25">
      <c r="A338" s="77">
        <f>Analistas!A367</f>
        <v>39234</v>
      </c>
      <c r="B338" s="72">
        <f t="shared" ca="1" si="26"/>
        <v>-106</v>
      </c>
      <c r="C338" s="87">
        <f t="shared" ca="1" si="27"/>
        <v>0</v>
      </c>
      <c r="D338" s="86">
        <f t="shared" ca="1" si="28"/>
        <v>0</v>
      </c>
      <c r="E338" s="87">
        <f t="shared" ca="1" si="25"/>
        <v>0</v>
      </c>
      <c r="F338" s="88">
        <f t="shared" ca="1" si="29"/>
        <v>0</v>
      </c>
    </row>
    <row r="339" spans="1:7" x14ac:dyDescent="0.25">
      <c r="A339" s="77">
        <f>Analistas!A368</f>
        <v>39264</v>
      </c>
      <c r="B339" s="72">
        <f t="shared" ca="1" si="26"/>
        <v>-106</v>
      </c>
      <c r="C339" s="87">
        <f t="shared" ca="1" si="27"/>
        <v>0</v>
      </c>
      <c r="D339" s="86">
        <f t="shared" ca="1" si="28"/>
        <v>0</v>
      </c>
      <c r="E339" s="87">
        <f t="shared" ca="1" si="25"/>
        <v>0</v>
      </c>
      <c r="F339" s="88">
        <f t="shared" ca="1" si="29"/>
        <v>0</v>
      </c>
    </row>
    <row r="340" spans="1:7" x14ac:dyDescent="0.25">
      <c r="A340" s="77">
        <f>Analistas!A369</f>
        <v>39295</v>
      </c>
      <c r="B340" s="72">
        <f t="shared" ca="1" si="26"/>
        <v>-106</v>
      </c>
      <c r="C340" s="87">
        <f t="shared" ca="1" si="27"/>
        <v>0</v>
      </c>
      <c r="D340" s="86">
        <f t="shared" ca="1" si="28"/>
        <v>0</v>
      </c>
      <c r="E340" s="87">
        <f t="shared" ca="1" si="25"/>
        <v>0</v>
      </c>
      <c r="F340" s="88">
        <f t="shared" ca="1" si="29"/>
        <v>0</v>
      </c>
    </row>
    <row r="341" spans="1:7" x14ac:dyDescent="0.25">
      <c r="A341" s="77">
        <f>Analistas!A370</f>
        <v>39326</v>
      </c>
      <c r="B341" s="72">
        <f t="shared" ca="1" si="26"/>
        <v>-106</v>
      </c>
      <c r="C341" s="87">
        <f t="shared" ca="1" si="27"/>
        <v>0</v>
      </c>
      <c r="D341" s="86">
        <f t="shared" ca="1" si="28"/>
        <v>0</v>
      </c>
      <c r="E341" s="87">
        <f t="shared" ca="1" si="25"/>
        <v>0</v>
      </c>
      <c r="F341" s="88">
        <f t="shared" ca="1" si="29"/>
        <v>0</v>
      </c>
    </row>
    <row r="342" spans="1:7" x14ac:dyDescent="0.25">
      <c r="A342" s="77">
        <f>Analistas!A371</f>
        <v>39356</v>
      </c>
      <c r="B342" s="72">
        <f t="shared" ca="1" si="26"/>
        <v>-106</v>
      </c>
      <c r="C342" s="87">
        <f t="shared" ca="1" si="27"/>
        <v>0</v>
      </c>
      <c r="D342" s="86">
        <f t="shared" ca="1" si="28"/>
        <v>0</v>
      </c>
      <c r="E342" s="87">
        <f t="shared" ca="1" si="25"/>
        <v>0</v>
      </c>
      <c r="F342" s="88">
        <f t="shared" ca="1" si="29"/>
        <v>0</v>
      </c>
    </row>
    <row r="343" spans="1:7" x14ac:dyDescent="0.25">
      <c r="A343" s="77">
        <f>Analistas!A372</f>
        <v>39387</v>
      </c>
      <c r="B343" s="72">
        <f t="shared" ca="1" si="26"/>
        <v>-106</v>
      </c>
      <c r="C343" s="87">
        <f t="shared" ca="1" si="27"/>
        <v>0</v>
      </c>
      <c r="D343" s="86">
        <f t="shared" ca="1" si="28"/>
        <v>0</v>
      </c>
      <c r="E343" s="87">
        <f t="shared" ca="1" si="25"/>
        <v>0</v>
      </c>
      <c r="F343" s="88">
        <f t="shared" ca="1" si="29"/>
        <v>0</v>
      </c>
    </row>
    <row r="344" spans="1:7" x14ac:dyDescent="0.25">
      <c r="A344" s="77">
        <f>Analistas!A373</f>
        <v>39417</v>
      </c>
      <c r="B344" s="72">
        <f t="shared" ca="1" si="26"/>
        <v>-106</v>
      </c>
      <c r="C344" s="87">
        <f t="shared" ca="1" si="27"/>
        <v>0</v>
      </c>
      <c r="D344" s="86">
        <f t="shared" ca="1" si="28"/>
        <v>0</v>
      </c>
      <c r="E344" s="87">
        <f t="shared" ca="1" si="25"/>
        <v>0</v>
      </c>
      <c r="F344" s="88">
        <f t="shared" ca="1" si="29"/>
        <v>0</v>
      </c>
    </row>
    <row r="345" spans="1:7" x14ac:dyDescent="0.25">
      <c r="A345" s="77">
        <f>Analistas!A374</f>
        <v>39448</v>
      </c>
      <c r="B345" s="72">
        <f t="shared" ca="1" si="26"/>
        <v>-106</v>
      </c>
      <c r="C345" s="87">
        <f t="shared" ca="1" si="27"/>
        <v>0</v>
      </c>
      <c r="D345" s="86">
        <f t="shared" ca="1" si="28"/>
        <v>0</v>
      </c>
      <c r="E345" s="87">
        <f t="shared" ca="1" si="25"/>
        <v>0</v>
      </c>
      <c r="F345" s="88">
        <f t="shared" ca="1" si="29"/>
        <v>0</v>
      </c>
    </row>
    <row r="346" spans="1:7" x14ac:dyDescent="0.25">
      <c r="A346" s="77">
        <f>Analistas!A375</f>
        <v>39479</v>
      </c>
      <c r="B346" s="72">
        <f t="shared" ca="1" si="26"/>
        <v>-106</v>
      </c>
      <c r="C346" s="87">
        <f t="shared" ca="1" si="27"/>
        <v>0</v>
      </c>
      <c r="D346" s="86">
        <f t="shared" ca="1" si="28"/>
        <v>0</v>
      </c>
      <c r="E346" s="87">
        <f t="shared" ca="1" si="25"/>
        <v>0</v>
      </c>
      <c r="F346" s="88">
        <f t="shared" ca="1" si="29"/>
        <v>0</v>
      </c>
    </row>
    <row r="347" spans="1:7" x14ac:dyDescent="0.25">
      <c r="A347" s="77">
        <f>Analistas!A376</f>
        <v>39508</v>
      </c>
      <c r="B347" s="72">
        <f t="shared" ca="1" si="26"/>
        <v>-106</v>
      </c>
      <c r="C347" s="87">
        <f t="shared" ca="1" si="27"/>
        <v>0</v>
      </c>
      <c r="D347" s="86">
        <f t="shared" ca="1" si="28"/>
        <v>0</v>
      </c>
      <c r="E347" s="87">
        <f t="shared" ca="1" si="25"/>
        <v>0</v>
      </c>
      <c r="F347" s="88">
        <f t="shared" ca="1" si="29"/>
        <v>0</v>
      </c>
    </row>
    <row r="348" spans="1:7" x14ac:dyDescent="0.25">
      <c r="G348" s="77"/>
    </row>
    <row r="349" spans="1:7" x14ac:dyDescent="0.25">
      <c r="G349" s="77"/>
    </row>
    <row r="350" spans="1:7" x14ac:dyDescent="0.25">
      <c r="A350" s="76"/>
      <c r="B350" s="76" t="s">
        <v>52</v>
      </c>
      <c r="C350" s="76" t="s">
        <v>11</v>
      </c>
      <c r="D350" s="76" t="s">
        <v>53</v>
      </c>
      <c r="E350" s="76"/>
      <c r="G350" s="77"/>
    </row>
    <row r="351" spans="1:7" x14ac:dyDescent="0.25">
      <c r="A351" s="75">
        <v>39995</v>
      </c>
      <c r="B351" s="76">
        <f>'[1]Composição de Índices'!Q355</f>
        <v>5.659E-3</v>
      </c>
      <c r="C351" s="76">
        <f>'[1]Composição de Índices'!M355</f>
        <v>6.5600000000000001E-4</v>
      </c>
      <c r="D351" s="92">
        <v>5.0000000000000001E-3</v>
      </c>
      <c r="E351" s="93" t="b">
        <f>IF($C$6="JUROS DA POUPANÇA - CAPITALIZADO",IF(A351&lt;=$C$1,1,IF($C$2&lt;A351,1,(1+D351))),IF($C$6="JUROS DA POUPANÇA - SIMPLES",IF(A351&lt;=$C$1,0,IF($C$2&lt;A351,0,(D351)))))</f>
        <v>0</v>
      </c>
      <c r="G351" s="77"/>
    </row>
    <row r="352" spans="1:7" x14ac:dyDescent="0.25">
      <c r="A352" s="75">
        <v>40026</v>
      </c>
      <c r="B352" s="76">
        <f>'[1]Composição de Índices'!Q356</f>
        <v>6.0559999999999998E-3</v>
      </c>
      <c r="C352" s="76">
        <f>'[1]Composição de Índices'!M356</f>
        <v>1.0510000000000001E-3</v>
      </c>
      <c r="D352" s="92">
        <v>5.0000000000000001E-3</v>
      </c>
      <c r="E352" s="93" t="b">
        <f t="shared" ref="E352:E415" si="30">IF($C$6="JUROS DA POUPANÇA - CAPITALIZADO",IF(A352&lt;=$C$1,1,IF($C$2&lt;A352,1,(1+D352))),IF($C$6="JUROS DA POUPANÇA - SIMPLES",IF(A352&lt;=$C$1,0,IF($C$2&lt;A352,0,(D352)))))</f>
        <v>0</v>
      </c>
      <c r="G352" s="87"/>
    </row>
    <row r="353" spans="1:7" x14ac:dyDescent="0.25">
      <c r="A353" s="75">
        <v>40057</v>
      </c>
      <c r="B353" s="76">
        <f>'[1]Composição de Índices'!Q357</f>
        <v>5.1980000000000004E-3</v>
      </c>
      <c r="C353" s="76">
        <f>'[1]Composição de Índices'!M357</f>
        <v>1.9699999999999999E-4</v>
      </c>
      <c r="D353" s="92">
        <v>5.0000000000000001E-3</v>
      </c>
      <c r="E353" s="93" t="b">
        <f t="shared" si="30"/>
        <v>0</v>
      </c>
      <c r="G353" s="77"/>
    </row>
    <row r="354" spans="1:7" x14ac:dyDescent="0.25">
      <c r="A354" s="75">
        <v>40087</v>
      </c>
      <c r="B354" s="76">
        <f>'[1]Composição de Índices'!Q358</f>
        <v>5.0000000000000001E-3</v>
      </c>
      <c r="C354" s="76">
        <f>'[1]Composição de Índices'!M358</f>
        <v>0</v>
      </c>
      <c r="D354" s="92">
        <v>5.0000000000000001E-3</v>
      </c>
      <c r="E354" s="93" t="b">
        <f t="shared" si="30"/>
        <v>0</v>
      </c>
      <c r="G354" s="77"/>
    </row>
    <row r="355" spans="1:7" x14ac:dyDescent="0.25">
      <c r="A355" s="75">
        <v>40118</v>
      </c>
      <c r="B355" s="76">
        <f>'[1]Composição de Índices'!Q359</f>
        <v>5.0000000000000001E-3</v>
      </c>
      <c r="C355" s="76">
        <f>'[1]Composição de Índices'!M359</f>
        <v>0</v>
      </c>
      <c r="D355" s="92">
        <v>5.0000000000000001E-3</v>
      </c>
      <c r="E355" s="93" t="b">
        <f t="shared" si="30"/>
        <v>0</v>
      </c>
      <c r="G355" s="77"/>
    </row>
    <row r="356" spans="1:7" x14ac:dyDescent="0.25">
      <c r="A356" s="75">
        <v>40148</v>
      </c>
      <c r="B356" s="76">
        <f>'[1]Composição de Índices'!Q360</f>
        <v>5.0000000000000001E-3</v>
      </c>
      <c r="C356" s="76">
        <f>'[1]Composição de Índices'!M360</f>
        <v>0</v>
      </c>
      <c r="D356" s="92">
        <v>5.0000000000000001E-3</v>
      </c>
      <c r="E356" s="93" t="b">
        <f t="shared" si="30"/>
        <v>0</v>
      </c>
      <c r="G356" s="77"/>
    </row>
    <row r="357" spans="1:7" x14ac:dyDescent="0.25">
      <c r="A357" s="75">
        <v>40179</v>
      </c>
      <c r="B357" s="76">
        <f>'[1]Composição de Índices'!Q361</f>
        <v>5.5360000000000001E-3</v>
      </c>
      <c r="C357" s="76">
        <f>'[1]Composição de Índices'!M361</f>
        <v>5.3300000000000005E-4</v>
      </c>
      <c r="D357" s="92">
        <v>5.0000000000000001E-3</v>
      </c>
      <c r="E357" s="93" t="b">
        <f t="shared" si="30"/>
        <v>0</v>
      </c>
      <c r="G357" s="77"/>
    </row>
    <row r="358" spans="1:7" x14ac:dyDescent="0.25">
      <c r="A358" s="75">
        <v>40210</v>
      </c>
      <c r="B358" s="76">
        <f>'[1]Composição de Índices'!Q362</f>
        <v>5.0000000000000001E-3</v>
      </c>
      <c r="C358" s="76">
        <f>'[1]Composição de Índices'!M362</f>
        <v>0</v>
      </c>
      <c r="D358" s="92">
        <v>5.0000000000000001E-3</v>
      </c>
      <c r="E358" s="93" t="b">
        <f t="shared" si="30"/>
        <v>0</v>
      </c>
      <c r="G358" s="77"/>
    </row>
    <row r="359" spans="1:7" x14ac:dyDescent="0.25">
      <c r="A359" s="75">
        <v>40238</v>
      </c>
      <c r="B359" s="76">
        <f>'[1]Composição de Índices'!Q363</f>
        <v>5.0000000000000001E-3</v>
      </c>
      <c r="C359" s="76">
        <f>'[1]Composição de Índices'!M363</f>
        <v>0</v>
      </c>
      <c r="D359" s="92">
        <v>5.0000000000000001E-3</v>
      </c>
      <c r="E359" s="93" t="b">
        <f t="shared" si="30"/>
        <v>0</v>
      </c>
      <c r="G359" s="77"/>
    </row>
    <row r="360" spans="1:7" x14ac:dyDescent="0.25">
      <c r="A360" s="75">
        <v>40269</v>
      </c>
      <c r="B360" s="76">
        <f>'[1]Composição de Índices'!Q364</f>
        <v>5.7959999999999999E-3</v>
      </c>
      <c r="C360" s="76">
        <f>'[1]Composição de Índices'!M364</f>
        <v>7.9199999999999995E-4</v>
      </c>
      <c r="D360" s="92">
        <v>5.0000000000000001E-3</v>
      </c>
      <c r="E360" s="93" t="b">
        <f t="shared" si="30"/>
        <v>0</v>
      </c>
      <c r="G360" s="77"/>
    </row>
    <row r="361" spans="1:7" x14ac:dyDescent="0.25">
      <c r="A361" s="75">
        <v>40299</v>
      </c>
      <c r="B361" s="76">
        <f>'[1]Composição de Índices'!Q365</f>
        <v>5.0000000000000001E-3</v>
      </c>
      <c r="C361" s="76">
        <f>'[1]Composição de Índices'!M365</f>
        <v>0</v>
      </c>
      <c r="D361" s="92">
        <v>5.0000000000000001E-3</v>
      </c>
      <c r="E361" s="93" t="b">
        <f t="shared" si="30"/>
        <v>0</v>
      </c>
      <c r="G361" s="77"/>
    </row>
    <row r="362" spans="1:7" x14ac:dyDescent="0.25">
      <c r="A362" s="75">
        <v>40330</v>
      </c>
      <c r="B362" s="76">
        <f>'[1]Composição de Índices'!Q366</f>
        <v>5.5129999999999997E-3</v>
      </c>
      <c r="C362" s="76">
        <f>'[1]Composição de Índices'!M366</f>
        <v>5.1000000000000004E-4</v>
      </c>
      <c r="D362" s="92">
        <v>5.0000000000000001E-3</v>
      </c>
      <c r="E362" s="93" t="b">
        <f t="shared" si="30"/>
        <v>0</v>
      </c>
      <c r="G362" s="77"/>
    </row>
    <row r="363" spans="1:7" x14ac:dyDescent="0.25">
      <c r="A363" s="75">
        <v>40360</v>
      </c>
      <c r="B363" s="76">
        <f>'[1]Composição de Índices'!Q367</f>
        <v>5.5919999999999997E-3</v>
      </c>
      <c r="C363" s="76">
        <f>'[1]Composição de Índices'!M367</f>
        <v>5.8900000000000001E-4</v>
      </c>
      <c r="D363" s="92">
        <v>5.0000000000000001E-3</v>
      </c>
      <c r="E363" s="93" t="b">
        <f t="shared" si="30"/>
        <v>0</v>
      </c>
      <c r="G363" s="77"/>
    </row>
    <row r="364" spans="1:7" x14ac:dyDescent="0.25">
      <c r="A364" s="75">
        <v>40391</v>
      </c>
      <c r="B364" s="76">
        <f>'[1]Composição de Índices'!Q368</f>
        <v>6.1570000000000001E-3</v>
      </c>
      <c r="C364" s="76">
        <f>'[1]Composição de Índices'!M368</f>
        <v>1.1509999999999999E-3</v>
      </c>
      <c r="D364" s="92">
        <v>5.0000000000000001E-3</v>
      </c>
      <c r="E364" s="93" t="b">
        <f t="shared" si="30"/>
        <v>0</v>
      </c>
      <c r="G364" s="77"/>
    </row>
    <row r="365" spans="1:7" x14ac:dyDescent="0.25">
      <c r="A365" s="75">
        <v>40422</v>
      </c>
      <c r="B365" s="76">
        <f>'[1]Composição de Índices'!Q369</f>
        <v>5.914E-3</v>
      </c>
      <c r="C365" s="76">
        <f>'[1]Composição de Índices'!M369</f>
        <v>9.0899999999999998E-4</v>
      </c>
      <c r="D365" s="92">
        <v>5.0000000000000001E-3</v>
      </c>
      <c r="E365" s="93" t="b">
        <f t="shared" si="30"/>
        <v>0</v>
      </c>
      <c r="G365" s="77"/>
    </row>
    <row r="366" spans="1:7" x14ac:dyDescent="0.25">
      <c r="A366" s="75">
        <v>40452</v>
      </c>
      <c r="B366" s="76">
        <f>'[1]Composição de Índices'!Q370</f>
        <v>5.7060000000000001E-3</v>
      </c>
      <c r="C366" s="76">
        <f>'[1]Composição de Índices'!M370</f>
        <v>7.0200000000000004E-4</v>
      </c>
      <c r="D366" s="92">
        <v>5.0000000000000001E-3</v>
      </c>
      <c r="E366" s="93" t="b">
        <f t="shared" si="30"/>
        <v>0</v>
      </c>
      <c r="G366" s="77"/>
    </row>
    <row r="367" spans="1:7" x14ac:dyDescent="0.25">
      <c r="A367" s="75">
        <v>40483</v>
      </c>
      <c r="B367" s="76">
        <f>'[1]Composição de Índices'!Q371</f>
        <v>5.4739999999999997E-3</v>
      </c>
      <c r="C367" s="76">
        <f>'[1]Composição de Índices'!M371</f>
        <v>4.7199999999999998E-4</v>
      </c>
      <c r="D367" s="92">
        <v>5.0000000000000001E-3</v>
      </c>
      <c r="E367" s="93" t="b">
        <f t="shared" si="30"/>
        <v>0</v>
      </c>
      <c r="G367" s="77"/>
    </row>
    <row r="368" spans="1:7" x14ac:dyDescent="0.25">
      <c r="A368" s="75">
        <v>40513</v>
      </c>
      <c r="B368" s="76">
        <f>'[1]Composição de Índices'!Q372</f>
        <v>5.3379999999999999E-3</v>
      </c>
      <c r="C368" s="76">
        <f>'[1]Composição de Índices'!M372</f>
        <v>3.3599999999999998E-4</v>
      </c>
      <c r="D368" s="92">
        <v>5.0000000000000001E-3</v>
      </c>
      <c r="E368" s="93" t="b">
        <f t="shared" si="30"/>
        <v>0</v>
      </c>
      <c r="G368" s="77"/>
    </row>
    <row r="369" spans="1:7" x14ac:dyDescent="0.25">
      <c r="A369" s="75">
        <v>40544</v>
      </c>
      <c r="B369" s="76">
        <f>'[1]Composição de Índices'!Q373</f>
        <v>6.4130000000000003E-3</v>
      </c>
      <c r="C369" s="76">
        <f>'[1]Composição de Índices'!M373</f>
        <v>1.4059999999999999E-3</v>
      </c>
      <c r="D369" s="92">
        <v>5.0000000000000001E-3</v>
      </c>
      <c r="E369" s="93" t="b">
        <f t="shared" si="30"/>
        <v>0</v>
      </c>
      <c r="G369" s="77"/>
    </row>
    <row r="370" spans="1:7" x14ac:dyDescent="0.25">
      <c r="A370" s="75">
        <v>40575</v>
      </c>
      <c r="B370" s="76">
        <f>'[1]Composição de Índices'!Q374</f>
        <v>5.7190000000000001E-3</v>
      </c>
      <c r="C370" s="76">
        <f>'[1]Composição de Índices'!M374</f>
        <v>7.1500000000000003E-4</v>
      </c>
      <c r="D370" s="92">
        <v>5.0000000000000001E-3</v>
      </c>
      <c r="E370" s="93" t="b">
        <f t="shared" si="30"/>
        <v>0</v>
      </c>
      <c r="G370" s="77"/>
    </row>
    <row r="371" spans="1:7" x14ac:dyDescent="0.25">
      <c r="A371" s="75">
        <v>40603</v>
      </c>
      <c r="B371" s="76">
        <f>'[1]Composição de Índices'!Q375</f>
        <v>5.5269999999999998E-3</v>
      </c>
      <c r="C371" s="76">
        <f>'[1]Composição de Índices'!M375</f>
        <v>5.2400000000000005E-4</v>
      </c>
      <c r="D371" s="92">
        <v>5.0000000000000001E-3</v>
      </c>
      <c r="E371" s="93" t="b">
        <f t="shared" si="30"/>
        <v>0</v>
      </c>
      <c r="G371" s="77"/>
    </row>
    <row r="372" spans="1:7" x14ac:dyDescent="0.25">
      <c r="A372" s="75">
        <v>40634</v>
      </c>
      <c r="B372" s="76">
        <f>'[1]Composição de Índices'!Q376</f>
        <v>6.2179999999999996E-3</v>
      </c>
      <c r="C372" s="76">
        <f>'[1]Composição de Índices'!M376</f>
        <v>1.212E-3</v>
      </c>
      <c r="D372" s="92">
        <v>5.0000000000000001E-3</v>
      </c>
      <c r="E372" s="93" t="b">
        <f t="shared" si="30"/>
        <v>0</v>
      </c>
      <c r="G372" s="77"/>
    </row>
    <row r="373" spans="1:7" x14ac:dyDescent="0.25">
      <c r="A373" s="75">
        <v>40664</v>
      </c>
      <c r="B373" s="76">
        <f>'[1]Composição de Índices'!Q377</f>
        <v>5.3709999999999999E-3</v>
      </c>
      <c r="C373" s="76">
        <f>'[1]Composição de Índices'!M377</f>
        <v>3.6900000000000002E-4</v>
      </c>
      <c r="D373" s="92">
        <v>5.0000000000000001E-3</v>
      </c>
      <c r="E373" s="93" t="b">
        <f t="shared" si="30"/>
        <v>0</v>
      </c>
      <c r="G373" s="77"/>
    </row>
    <row r="374" spans="1:7" x14ac:dyDescent="0.25">
      <c r="A374" s="75">
        <v>40695</v>
      </c>
      <c r="B374" s="76">
        <f>'[1]Composição de Índices'!Q378</f>
        <v>6.5779999999999996E-3</v>
      </c>
      <c r="C374" s="76">
        <f>'[1]Composição de Índices'!M378</f>
        <v>1.57E-3</v>
      </c>
      <c r="D374" s="92">
        <v>5.0000000000000001E-3</v>
      </c>
      <c r="E374" s="93" t="b">
        <f t="shared" si="30"/>
        <v>0</v>
      </c>
      <c r="G374" s="77"/>
    </row>
    <row r="375" spans="1:7" x14ac:dyDescent="0.25">
      <c r="A375" s="75">
        <v>40725</v>
      </c>
      <c r="B375" s="76">
        <f>'[1]Composição de Índices'!Q379</f>
        <v>6.1199999999999996E-3</v>
      </c>
      <c r="C375" s="76">
        <f>'[1]Composição de Índices'!M379</f>
        <v>1.114E-3</v>
      </c>
      <c r="D375" s="92">
        <v>5.0000000000000001E-3</v>
      </c>
      <c r="E375" s="93" t="b">
        <f t="shared" si="30"/>
        <v>0</v>
      </c>
      <c r="G375" s="77"/>
    </row>
    <row r="376" spans="1:7" x14ac:dyDescent="0.25">
      <c r="A376" s="75">
        <v>40756</v>
      </c>
      <c r="B376" s="76">
        <f>'[1]Composição de Índices'!Q380</f>
        <v>6.2350000000000001E-3</v>
      </c>
      <c r="C376" s="76">
        <f>'[1]Composição de Índices'!M380</f>
        <v>1.2290000000000001E-3</v>
      </c>
      <c r="D376" s="92">
        <v>5.0000000000000001E-3</v>
      </c>
      <c r="E376" s="93" t="b">
        <f t="shared" si="30"/>
        <v>0</v>
      </c>
      <c r="G376" s="77"/>
    </row>
    <row r="377" spans="1:7" x14ac:dyDescent="0.25">
      <c r="A377" s="75">
        <v>40787</v>
      </c>
      <c r="B377" s="76">
        <f>'[1]Composição de Índices'!Q381</f>
        <v>7.0860000000000003E-3</v>
      </c>
      <c r="C377" s="76">
        <f>'[1]Composição de Índices'!M381</f>
        <v>2.0760000000000002E-3</v>
      </c>
      <c r="D377" s="92">
        <v>5.0000000000000001E-3</v>
      </c>
      <c r="E377" s="93" t="b">
        <f t="shared" si="30"/>
        <v>0</v>
      </c>
      <c r="G377" s="77"/>
    </row>
    <row r="378" spans="1:7" x14ac:dyDescent="0.25">
      <c r="A378" s="75">
        <v>40817</v>
      </c>
      <c r="B378" s="76">
        <f>'[1]Composição de Índices'!Q382</f>
        <v>6.0080000000000003E-3</v>
      </c>
      <c r="C378" s="76">
        <f>'[1]Composição de Índices'!M382</f>
        <v>1.003E-3</v>
      </c>
      <c r="D378" s="92">
        <v>5.0000000000000001E-3</v>
      </c>
      <c r="E378" s="93" t="b">
        <f t="shared" si="30"/>
        <v>0</v>
      </c>
      <c r="G378" s="77"/>
    </row>
    <row r="379" spans="1:7" x14ac:dyDescent="0.25">
      <c r="A379" s="75">
        <v>40848</v>
      </c>
      <c r="B379" s="76">
        <f>'[1]Composição de Índices'!Q383</f>
        <v>5.6230000000000004E-3</v>
      </c>
      <c r="C379" s="76">
        <f>'[1]Composição de Índices'!M383</f>
        <v>6.2E-4</v>
      </c>
      <c r="D379" s="92">
        <v>5.0000000000000001E-3</v>
      </c>
      <c r="E379" s="93" t="b">
        <f t="shared" si="30"/>
        <v>0</v>
      </c>
      <c r="G379" s="77"/>
    </row>
    <row r="380" spans="1:7" x14ac:dyDescent="0.25">
      <c r="A380" s="75">
        <v>40878</v>
      </c>
      <c r="B380" s="76">
        <f>'[1]Composição de Índices'!Q384</f>
        <v>5.6480000000000002E-3</v>
      </c>
      <c r="C380" s="76">
        <f>'[1]Composição de Índices'!M384</f>
        <v>6.4499999999999996E-4</v>
      </c>
      <c r="D380" s="92">
        <v>5.0000000000000001E-3</v>
      </c>
      <c r="E380" s="93" t="b">
        <f t="shared" si="30"/>
        <v>0</v>
      </c>
      <c r="G380" s="77"/>
    </row>
    <row r="381" spans="1:7" x14ac:dyDescent="0.25">
      <c r="A381" s="75">
        <v>40909</v>
      </c>
      <c r="B381" s="76">
        <f>'[1]Composição de Índices'!Q385</f>
        <v>5.9420000000000002E-3</v>
      </c>
      <c r="C381" s="76">
        <f>'[1]Composição de Índices'!M385</f>
        <v>9.3700000000000001E-4</v>
      </c>
      <c r="D381" s="92">
        <v>5.0000000000000001E-3</v>
      </c>
      <c r="E381" s="93" t="b">
        <f t="shared" si="30"/>
        <v>0</v>
      </c>
      <c r="G381" s="77"/>
    </row>
    <row r="382" spans="1:7" x14ac:dyDescent="0.25">
      <c r="A382" s="75">
        <v>40940</v>
      </c>
      <c r="B382" s="76">
        <f>'[1]Composição de Índices'!Q386</f>
        <v>5.868E-3</v>
      </c>
      <c r="C382" s="76">
        <f>'[1]Composição de Índices'!M386</f>
        <v>8.6399999999999997E-4</v>
      </c>
      <c r="D382" s="92">
        <v>5.0000000000000001E-3</v>
      </c>
      <c r="E382" s="93" t="b">
        <f t="shared" si="30"/>
        <v>0</v>
      </c>
      <c r="G382" s="77"/>
    </row>
    <row r="383" spans="1:7" x14ac:dyDescent="0.25">
      <c r="A383" s="75">
        <v>40969</v>
      </c>
      <c r="B383" s="76">
        <f>'[1]Composição de Índices'!Q387</f>
        <v>5.0000000000000001E-3</v>
      </c>
      <c r="C383" s="76">
        <f>'[1]Composição de Índices'!M387</f>
        <v>0</v>
      </c>
      <c r="D383" s="92">
        <v>5.0000000000000001E-3</v>
      </c>
      <c r="E383" s="93" t="b">
        <f t="shared" si="30"/>
        <v>0</v>
      </c>
      <c r="G383" s="77"/>
    </row>
    <row r="384" spans="1:7" x14ac:dyDescent="0.25">
      <c r="A384" s="75">
        <v>41000</v>
      </c>
      <c r="B384" s="76">
        <f>'[1]Composição de Índices'!Q388</f>
        <v>6.0730000000000003E-3</v>
      </c>
      <c r="C384" s="76">
        <f>'[1]Composição de Índices'!M388</f>
        <v>1.0679999999999999E-3</v>
      </c>
      <c r="D384" s="92">
        <v>5.0000000000000001E-3</v>
      </c>
      <c r="E384" s="93" t="b">
        <f t="shared" si="30"/>
        <v>0</v>
      </c>
      <c r="G384" s="77"/>
    </row>
    <row r="385" spans="1:7" x14ac:dyDescent="0.25">
      <c r="A385" s="75">
        <v>41030</v>
      </c>
      <c r="B385" s="76">
        <f>'[1]Composição de Índices'!Q389</f>
        <v>5.228E-3</v>
      </c>
      <c r="C385" s="76">
        <f>'[1]Composição de Índices'!M389</f>
        <v>2.2699999999999999E-4</v>
      </c>
      <c r="D385" s="92">
        <v>5.0000000000000001E-3</v>
      </c>
      <c r="E385" s="93" t="b">
        <f t="shared" si="30"/>
        <v>0</v>
      </c>
      <c r="G385" s="77"/>
    </row>
    <row r="386" spans="1:7" x14ac:dyDescent="0.25">
      <c r="A386" s="75">
        <v>41061</v>
      </c>
      <c r="B386" s="76">
        <f>'[1]Composição de Índices'!Q390</f>
        <v>5.47E-3</v>
      </c>
      <c r="C386" s="76">
        <f>'[1]Composição de Índices'!M390</f>
        <v>4.6799999999999999E-4</v>
      </c>
      <c r="D386" s="92">
        <v>5.0000000000000001E-3</v>
      </c>
      <c r="E386" s="93" t="b">
        <f t="shared" si="30"/>
        <v>0</v>
      </c>
      <c r="G386" s="77"/>
    </row>
    <row r="387" spans="1:7" x14ac:dyDescent="0.25">
      <c r="A387" s="75">
        <v>41091</v>
      </c>
      <c r="B387" s="76">
        <f>'[1]Composição de Índices'!W391</f>
        <v>4.8279999999999998E-3</v>
      </c>
      <c r="C387" s="76">
        <f>'[1]Composição de Índices'!M391</f>
        <v>0</v>
      </c>
      <c r="D387" s="92">
        <f t="shared" ref="D387:D418" si="31">(1+B387)/(1+C387)-1</f>
        <v>4.8280000000000545E-3</v>
      </c>
      <c r="E387" s="93" t="b">
        <f t="shared" si="30"/>
        <v>0</v>
      </c>
      <c r="G387" s="77"/>
    </row>
    <row r="388" spans="1:7" x14ac:dyDescent="0.25">
      <c r="A388" s="75">
        <v>41122</v>
      </c>
      <c r="B388" s="76">
        <f>'[1]Composição de Índices'!W392</f>
        <v>4.973E-3</v>
      </c>
      <c r="C388" s="76">
        <f>'[1]Composição de Índices'!M392</f>
        <v>1.44E-4</v>
      </c>
      <c r="D388" s="92">
        <f t="shared" si="31"/>
        <v>4.8283047241197696E-3</v>
      </c>
      <c r="E388" s="93" t="b">
        <f t="shared" si="30"/>
        <v>0</v>
      </c>
      <c r="G388" s="77"/>
    </row>
    <row r="389" spans="1:7" x14ac:dyDescent="0.25">
      <c r="A389" s="75">
        <v>41153</v>
      </c>
      <c r="B389" s="76">
        <f>'[1]Composição de Índices'!W393</f>
        <v>4.6750000000000003E-3</v>
      </c>
      <c r="C389" s="76">
        <f>'[1]Composição de Índices'!M393</f>
        <v>1.2300000000000001E-4</v>
      </c>
      <c r="D389" s="92">
        <f t="shared" si="31"/>
        <v>4.5514401728585785E-3</v>
      </c>
      <c r="E389" s="93" t="b">
        <f t="shared" si="30"/>
        <v>0</v>
      </c>
      <c r="G389" s="77"/>
    </row>
    <row r="390" spans="1:7" x14ac:dyDescent="0.25">
      <c r="A390" s="75">
        <v>41183</v>
      </c>
      <c r="B390" s="76">
        <f>'[1]Composição de Índices'!W394</f>
        <v>4.2729999999999999E-3</v>
      </c>
      <c r="C390" s="76">
        <f>'[1]Composição de Índices'!M394</f>
        <v>0</v>
      </c>
      <c r="D390" s="92">
        <f t="shared" si="31"/>
        <v>4.2729999999999713E-3</v>
      </c>
      <c r="E390" s="93" t="b">
        <f t="shared" si="30"/>
        <v>0</v>
      </c>
      <c r="G390" s="77"/>
    </row>
    <row r="391" spans="1:7" x14ac:dyDescent="0.25">
      <c r="A391" s="75">
        <v>41214</v>
      </c>
      <c r="B391" s="76">
        <f>'[1]Composição de Índices'!W395</f>
        <v>4.2729999999999999E-3</v>
      </c>
      <c r="C391" s="76">
        <f>'[1]Composição de Índices'!M395</f>
        <v>0</v>
      </c>
      <c r="D391" s="92">
        <f t="shared" si="31"/>
        <v>4.2729999999999713E-3</v>
      </c>
      <c r="E391" s="93" t="b">
        <f t="shared" si="30"/>
        <v>0</v>
      </c>
      <c r="G391" s="77"/>
    </row>
    <row r="392" spans="1:7" x14ac:dyDescent="0.25">
      <c r="A392" s="75">
        <v>41244</v>
      </c>
      <c r="B392" s="76">
        <f>'[1]Composição de Índices'!W396</f>
        <v>4.1339999999999997E-3</v>
      </c>
      <c r="C392" s="76">
        <f>'[1]Composição de Índices'!M396</f>
        <v>0</v>
      </c>
      <c r="D392" s="92">
        <f t="shared" si="31"/>
        <v>4.1340000000000821E-3</v>
      </c>
      <c r="E392" s="93" t="b">
        <f t="shared" si="30"/>
        <v>0</v>
      </c>
      <c r="G392" s="77"/>
    </row>
    <row r="393" spans="1:7" x14ac:dyDescent="0.25">
      <c r="A393" s="75">
        <v>41275</v>
      </c>
      <c r="B393" s="76">
        <f>'[1]Composição de Índices'!W397</f>
        <v>4.1339999999999997E-3</v>
      </c>
      <c r="C393" s="76">
        <f>'[1]Composição de Índices'!M397</f>
        <v>0</v>
      </c>
      <c r="D393" s="92">
        <f t="shared" si="31"/>
        <v>4.1340000000000821E-3</v>
      </c>
      <c r="E393" s="93" t="b">
        <f t="shared" si="30"/>
        <v>0</v>
      </c>
      <c r="G393" s="77"/>
    </row>
    <row r="394" spans="1:7" x14ac:dyDescent="0.25">
      <c r="A394" s="75">
        <v>41306</v>
      </c>
      <c r="B394" s="76">
        <f>'[1]Composição de Índices'!W398</f>
        <v>4.1339999999999997E-3</v>
      </c>
      <c r="C394" s="76">
        <f>'[1]Composição de Índices'!M398</f>
        <v>0</v>
      </c>
      <c r="D394" s="92">
        <f t="shared" si="31"/>
        <v>4.1340000000000821E-3</v>
      </c>
      <c r="E394" s="93" t="b">
        <f t="shared" si="30"/>
        <v>0</v>
      </c>
      <c r="G394" s="77"/>
    </row>
    <row r="395" spans="1:7" x14ac:dyDescent="0.25">
      <c r="A395" s="75">
        <v>41334</v>
      </c>
      <c r="B395" s="76">
        <f>'[1]Composição de Índices'!W399</f>
        <v>4.1339999999999997E-3</v>
      </c>
      <c r="C395" s="76">
        <f>'[1]Composição de Índices'!M399</f>
        <v>0</v>
      </c>
      <c r="D395" s="92">
        <f t="shared" si="31"/>
        <v>4.1340000000000821E-3</v>
      </c>
      <c r="E395" s="93" t="b">
        <f t="shared" si="30"/>
        <v>0</v>
      </c>
      <c r="G395" s="77"/>
    </row>
    <row r="396" spans="1:7" x14ac:dyDescent="0.25">
      <c r="A396" s="75">
        <v>41365</v>
      </c>
      <c r="B396" s="76">
        <f>'[1]Composição de Índices'!W400</f>
        <v>4.1339999999999997E-3</v>
      </c>
      <c r="C396" s="76">
        <f>'[1]Composição de Índices'!M400</f>
        <v>0</v>
      </c>
      <c r="D396" s="92">
        <f t="shared" si="31"/>
        <v>4.1340000000000821E-3</v>
      </c>
      <c r="E396" s="93" t="b">
        <f t="shared" si="30"/>
        <v>0</v>
      </c>
      <c r="G396" s="77"/>
    </row>
    <row r="397" spans="1:7" x14ac:dyDescent="0.25">
      <c r="A397" s="75">
        <v>41395</v>
      </c>
      <c r="B397" s="76">
        <f>'[1]Composição de Índices'!W401</f>
        <v>4.1339999999999997E-3</v>
      </c>
      <c r="C397" s="76">
        <f>'[1]Composição de Índices'!M401</f>
        <v>0</v>
      </c>
      <c r="D397" s="92">
        <f t="shared" si="31"/>
        <v>4.1340000000000821E-3</v>
      </c>
      <c r="E397" s="93" t="b">
        <f t="shared" si="30"/>
        <v>0</v>
      </c>
      <c r="G397" s="77"/>
    </row>
    <row r="398" spans="1:7" x14ac:dyDescent="0.25">
      <c r="A398" s="75">
        <v>41426</v>
      </c>
      <c r="B398" s="76">
        <f>'[1]Composição de Índices'!W402</f>
        <v>4.2729999999999999E-3</v>
      </c>
      <c r="C398" s="76">
        <f>'[1]Composição de Índices'!M402</f>
        <v>0</v>
      </c>
      <c r="D398" s="92">
        <f t="shared" si="31"/>
        <v>4.2729999999999713E-3</v>
      </c>
      <c r="E398" s="93" t="b">
        <f t="shared" si="30"/>
        <v>0</v>
      </c>
      <c r="G398" s="77"/>
    </row>
    <row r="399" spans="1:7" x14ac:dyDescent="0.25">
      <c r="A399" s="75">
        <v>41456</v>
      </c>
      <c r="B399" s="76">
        <f>'[1]Composição de Índices'!W403</f>
        <v>4.5510000000000004E-3</v>
      </c>
      <c r="C399" s="76">
        <f>'[1]Composição de Índices'!M403</f>
        <v>0</v>
      </c>
      <c r="D399" s="92">
        <f t="shared" si="31"/>
        <v>4.5509999999999717E-3</v>
      </c>
      <c r="E399" s="93" t="b">
        <f t="shared" si="30"/>
        <v>0</v>
      </c>
      <c r="G399" s="77"/>
    </row>
    <row r="400" spans="1:7" x14ac:dyDescent="0.25">
      <c r="A400" s="75">
        <v>41487</v>
      </c>
      <c r="B400" s="76">
        <f>'[1]Composição de Índices'!W404</f>
        <v>4.7609999999999996E-3</v>
      </c>
      <c r="C400" s="76">
        <f>'[1]Composição de Índices'!M404</f>
        <v>2.0900000000000001E-4</v>
      </c>
      <c r="D400" s="92">
        <f t="shared" si="31"/>
        <v>4.5510488307944907E-3</v>
      </c>
      <c r="E400" s="93" t="b">
        <f t="shared" si="30"/>
        <v>0</v>
      </c>
      <c r="G400" s="93"/>
    </row>
    <row r="401" spans="1:7" x14ac:dyDescent="0.25">
      <c r="A401" s="75">
        <v>41518</v>
      </c>
      <c r="B401" s="76">
        <f>'[1]Composição de Índices'!W405</f>
        <v>4.8279999999999998E-3</v>
      </c>
      <c r="C401" s="76">
        <f>'[1]Composição de Índices'!M405</f>
        <v>0</v>
      </c>
      <c r="D401" s="92">
        <f t="shared" si="31"/>
        <v>4.8280000000000545E-3</v>
      </c>
      <c r="E401" s="93" t="b">
        <f t="shared" si="30"/>
        <v>0</v>
      </c>
      <c r="G401" s="77"/>
    </row>
    <row r="402" spans="1:7" x14ac:dyDescent="0.25">
      <c r="A402" s="75">
        <v>41548</v>
      </c>
      <c r="B402" s="76">
        <f>'[1]Composição de Índices'!W406</f>
        <v>5.0790000000000002E-3</v>
      </c>
      <c r="C402" s="76">
        <f>'[1]Composição de Índices'!M406</f>
        <v>7.8999999999999996E-5</v>
      </c>
      <c r="D402" s="92">
        <f t="shared" si="31"/>
        <v>4.9996050312026696E-3</v>
      </c>
      <c r="E402" s="93" t="b">
        <f t="shared" si="30"/>
        <v>0</v>
      </c>
      <c r="G402" s="77"/>
    </row>
    <row r="403" spans="1:7" x14ac:dyDescent="0.25">
      <c r="A403" s="75">
        <v>41579</v>
      </c>
      <c r="B403" s="76">
        <f>'[1]Composição de Índices'!W407</f>
        <v>5.9249999999999997E-3</v>
      </c>
      <c r="C403" s="76">
        <f>'[1]Composição de Índices'!M407</f>
        <v>9.2000000000000003E-4</v>
      </c>
      <c r="D403" s="92">
        <f t="shared" si="31"/>
        <v>5.000399632338226E-3</v>
      </c>
      <c r="E403" s="93" t="b">
        <f t="shared" si="30"/>
        <v>0</v>
      </c>
      <c r="G403" s="77"/>
    </row>
    <row r="404" spans="1:7" x14ac:dyDescent="0.25">
      <c r="A404" s="75">
        <v>41609</v>
      </c>
      <c r="B404" s="76">
        <f>'[1]Composição de Índices'!W408</f>
        <v>5.208E-3</v>
      </c>
      <c r="C404" s="76">
        <f>'[1]Composição de Índices'!M408</f>
        <v>2.0699999999999999E-4</v>
      </c>
      <c r="D404" s="92">
        <f t="shared" si="31"/>
        <v>4.9999650072434232E-3</v>
      </c>
      <c r="E404" s="93" t="b">
        <f t="shared" si="30"/>
        <v>0</v>
      </c>
      <c r="G404" s="77"/>
    </row>
    <row r="405" spans="1:7" x14ac:dyDescent="0.25">
      <c r="A405" s="75">
        <v>41640</v>
      </c>
      <c r="B405" s="76">
        <f>'[1]Composição de Índices'!W409</f>
        <v>5.496E-3</v>
      </c>
      <c r="C405" s="76">
        <f>'[1]Composição de Índices'!M409</f>
        <v>4.9399999999999997E-4</v>
      </c>
      <c r="D405" s="92">
        <f t="shared" si="31"/>
        <v>4.9995302320653412E-3</v>
      </c>
      <c r="E405" s="93" t="b">
        <f t="shared" si="30"/>
        <v>0</v>
      </c>
      <c r="G405" s="77"/>
    </row>
    <row r="406" spans="1:7" x14ac:dyDescent="0.25">
      <c r="A406" s="75">
        <v>41671</v>
      </c>
      <c r="B406" s="76">
        <f>'[1]Composição de Índices'!W410</f>
        <v>6.1320000000000003E-3</v>
      </c>
      <c r="C406" s="76">
        <f>'[1]Composição de Índices'!M410</f>
        <v>1.126E-3</v>
      </c>
      <c r="D406" s="92">
        <f t="shared" si="31"/>
        <v>5.0003695838487516E-3</v>
      </c>
      <c r="E406" s="93" t="b">
        <f t="shared" si="30"/>
        <v>0</v>
      </c>
      <c r="G406" s="77"/>
    </row>
    <row r="407" spans="1:7" x14ac:dyDescent="0.25">
      <c r="A407" s="75">
        <v>41699</v>
      </c>
      <c r="B407" s="76">
        <f>'[1]Composição de Índices'!W411</f>
        <v>5.5399999999999998E-3</v>
      </c>
      <c r="C407" s="76">
        <f>'[1]Composição de Índices'!M411</f>
        <v>5.3700000000000004E-4</v>
      </c>
      <c r="D407" s="92">
        <f t="shared" si="31"/>
        <v>5.0003148309358814E-3</v>
      </c>
      <c r="E407" s="93" t="b">
        <f t="shared" si="30"/>
        <v>0</v>
      </c>
      <c r="G407" s="77"/>
    </row>
    <row r="408" spans="1:7" x14ac:dyDescent="0.25">
      <c r="A408" s="75">
        <v>41730</v>
      </c>
      <c r="B408" s="76">
        <f>'[1]Composição de Índices'!W412</f>
        <v>5.267E-3</v>
      </c>
      <c r="C408" s="76">
        <f>'[1]Composição de Índices'!M412</f>
        <v>2.6600000000000001E-4</v>
      </c>
      <c r="D408" s="92">
        <f t="shared" si="31"/>
        <v>4.9996700877563693E-3</v>
      </c>
      <c r="E408" s="93" t="b">
        <f t="shared" si="30"/>
        <v>0</v>
      </c>
      <c r="G408" s="77"/>
    </row>
    <row r="409" spans="1:7" x14ac:dyDescent="0.25">
      <c r="A409" s="75">
        <v>41760</v>
      </c>
      <c r="B409" s="76">
        <f>'[1]Composição de Índices'!W413</f>
        <v>5.4609999999999997E-3</v>
      </c>
      <c r="C409" s="76">
        <f>'[1]Composição de Índices'!M413</f>
        <v>4.5899999999999999E-4</v>
      </c>
      <c r="D409" s="92">
        <f t="shared" si="31"/>
        <v>4.999705135342758E-3</v>
      </c>
      <c r="E409" s="93" t="b">
        <f t="shared" si="30"/>
        <v>0</v>
      </c>
      <c r="G409" s="77"/>
    </row>
    <row r="410" spans="1:7" x14ac:dyDescent="0.25">
      <c r="A410" s="75">
        <v>41791</v>
      </c>
      <c r="B410" s="76">
        <f>'[1]Composição de Índices'!W414</f>
        <v>5.607E-3</v>
      </c>
      <c r="C410" s="76">
        <f>'[1]Composição de Índices'!M414</f>
        <v>6.0400000000000004E-4</v>
      </c>
      <c r="D410" s="92">
        <f t="shared" si="31"/>
        <v>4.9999800120725801E-3</v>
      </c>
      <c r="E410" s="93" t="b">
        <f t="shared" si="30"/>
        <v>0</v>
      </c>
      <c r="G410" s="77"/>
    </row>
    <row r="411" spans="1:7" x14ac:dyDescent="0.25">
      <c r="A411" s="75">
        <v>41821</v>
      </c>
      <c r="B411" s="76">
        <f>'[1]Composição de Índices'!W415</f>
        <v>5.4669999999999996E-3</v>
      </c>
      <c r="C411" s="76">
        <f>'[1]Composição de Índices'!M415</f>
        <v>4.6500000000000003E-4</v>
      </c>
      <c r="D411" s="92">
        <f t="shared" si="31"/>
        <v>4.9996751510548165E-3</v>
      </c>
      <c r="E411" s="93" t="b">
        <f t="shared" si="30"/>
        <v>0</v>
      </c>
      <c r="G411" s="77"/>
    </row>
    <row r="412" spans="1:7" x14ac:dyDescent="0.25">
      <c r="A412" s="75">
        <v>41852</v>
      </c>
      <c r="B412" s="76">
        <f>'[1]Composição de Índices'!W416</f>
        <v>6.0590000000000001E-3</v>
      </c>
      <c r="C412" s="76">
        <f>'[1]Composição de Índices'!M416</f>
        <v>1.054E-3</v>
      </c>
      <c r="D412" s="92">
        <f t="shared" si="31"/>
        <v>4.999730284280357E-3</v>
      </c>
      <c r="E412" s="93" t="b">
        <f t="shared" si="30"/>
        <v>0</v>
      </c>
      <c r="G412" s="77"/>
    </row>
    <row r="413" spans="1:7" x14ac:dyDescent="0.25">
      <c r="A413" s="75">
        <v>41883</v>
      </c>
      <c r="B413" s="76">
        <f>'[1]Composição de Índices'!W417</f>
        <v>5.6049999999999997E-3</v>
      </c>
      <c r="C413" s="76">
        <f>'[1]Composição de Índices'!M417</f>
        <v>6.02E-4</v>
      </c>
      <c r="D413" s="92">
        <f t="shared" si="31"/>
        <v>4.9999900060164748E-3</v>
      </c>
      <c r="E413" s="93" t="b">
        <f t="shared" si="30"/>
        <v>0</v>
      </c>
      <c r="G413" s="77"/>
    </row>
    <row r="414" spans="1:7" x14ac:dyDescent="0.25">
      <c r="A414" s="75">
        <v>41913</v>
      </c>
      <c r="B414" s="76">
        <f>'[1]Composição de Índices'!W418</f>
        <v>5.8770000000000003E-3</v>
      </c>
      <c r="C414" s="76">
        <f>'[1]Composição de Índices'!M418</f>
        <v>8.7299999999999997E-4</v>
      </c>
      <c r="D414" s="92">
        <f t="shared" si="31"/>
        <v>4.9996353183670017E-3</v>
      </c>
      <c r="E414" s="93" t="b">
        <f t="shared" si="30"/>
        <v>0</v>
      </c>
      <c r="G414" s="77"/>
    </row>
    <row r="415" spans="1:7" x14ac:dyDescent="0.25">
      <c r="A415" s="75">
        <v>41944</v>
      </c>
      <c r="B415" s="76">
        <f>'[1]Composição de Índices'!W419</f>
        <v>6.0429999999999998E-3</v>
      </c>
      <c r="C415" s="76">
        <f>'[1]Composição de Índices'!M419</f>
        <v>1.0380000000000001E-3</v>
      </c>
      <c r="D415" s="92">
        <f t="shared" si="31"/>
        <v>4.9998101970154529E-3</v>
      </c>
      <c r="E415" s="93" t="b">
        <f t="shared" si="30"/>
        <v>0</v>
      </c>
      <c r="G415" s="77"/>
    </row>
    <row r="416" spans="1:7" x14ac:dyDescent="0.25">
      <c r="A416" s="75">
        <v>41974</v>
      </c>
      <c r="B416" s="76">
        <f>'[1]Composição de Índices'!W420</f>
        <v>5.4850000000000003E-3</v>
      </c>
      <c r="C416" s="76">
        <f>'[1]Composição de Índices'!M420</f>
        <v>4.8299999999999998E-4</v>
      </c>
      <c r="D416" s="92">
        <f t="shared" si="31"/>
        <v>4.9995852003481556E-3</v>
      </c>
      <c r="E416" s="93" t="b">
        <f t="shared" ref="E416:E479" si="32">IF($C$6="JUROS DA POUPANÇA - CAPITALIZADO",IF(A416&lt;=$C$1,1,IF($C$2&lt;A416,1,(1+D416))),IF($C$6="JUROS DA POUPANÇA - SIMPLES",IF(A416&lt;=$C$1,0,IF($C$2&lt;A416,0,(D416)))))</f>
        <v>0</v>
      </c>
      <c r="G416" s="77"/>
    </row>
    <row r="417" spans="1:7" x14ac:dyDescent="0.25">
      <c r="A417" s="75">
        <v>42005</v>
      </c>
      <c r="B417" s="76">
        <f>'[1]Composição de Índices'!W421</f>
        <v>6.058E-3</v>
      </c>
      <c r="C417" s="76">
        <f>'[1]Composição de Índices'!M421</f>
        <v>1.0529999999999999E-3</v>
      </c>
      <c r="D417" s="92">
        <f t="shared" si="31"/>
        <v>4.999735278751416E-3</v>
      </c>
      <c r="E417" s="93" t="b">
        <f t="shared" si="32"/>
        <v>0</v>
      </c>
      <c r="G417" s="77"/>
    </row>
    <row r="418" spans="1:7" x14ac:dyDescent="0.25">
      <c r="A418" s="75">
        <v>42036</v>
      </c>
      <c r="B418" s="76">
        <f>'[1]Composição de Índices'!W422</f>
        <v>5.8820000000000001E-3</v>
      </c>
      <c r="C418" s="76">
        <f>'[1]Composição de Índices'!M422</f>
        <v>8.7799999999999998E-4</v>
      </c>
      <c r="D418" s="92">
        <f t="shared" si="31"/>
        <v>4.9996103421197091E-3</v>
      </c>
      <c r="E418" s="93" t="b">
        <f t="shared" si="32"/>
        <v>0</v>
      </c>
      <c r="G418" s="77"/>
    </row>
    <row r="419" spans="1:7" x14ac:dyDescent="0.25">
      <c r="A419" s="75">
        <v>42064</v>
      </c>
      <c r="B419" s="76">
        <f>'[1]Composição de Índices'!W423</f>
        <v>5.169E-3</v>
      </c>
      <c r="C419" s="76">
        <f>'[1]Composição de Índices'!M423</f>
        <v>1.6799999999999999E-4</v>
      </c>
      <c r="D419" s="92">
        <f t="shared" ref="D419:D450" si="33">(1+B419)/(1+C419)-1</f>
        <v>5.0001599731246404E-3</v>
      </c>
      <c r="E419" s="93" t="b">
        <f t="shared" si="32"/>
        <v>0</v>
      </c>
      <c r="G419" s="77"/>
    </row>
    <row r="420" spans="1:7" x14ac:dyDescent="0.25">
      <c r="A420" s="75">
        <v>42095</v>
      </c>
      <c r="B420" s="76">
        <f>'[1]Composição de Índices'!W424</f>
        <v>6.3020000000000003E-3</v>
      </c>
      <c r="C420" s="76">
        <f>'[1]Composição de Índices'!M424</f>
        <v>1.2960000000000001E-3</v>
      </c>
      <c r="D420" s="92">
        <f t="shared" si="33"/>
        <v>4.9995206212749554E-3</v>
      </c>
      <c r="E420" s="93" t="b">
        <f t="shared" si="32"/>
        <v>0</v>
      </c>
      <c r="G420" s="77"/>
    </row>
    <row r="421" spans="1:7" x14ac:dyDescent="0.25">
      <c r="A421" s="75">
        <v>42125</v>
      </c>
      <c r="B421" s="76">
        <f>'[1]Composição de Índices'!W425</f>
        <v>6.0790000000000002E-3</v>
      </c>
      <c r="C421" s="76">
        <f>'[1]Composição de Índices'!M425</f>
        <v>1.0740000000000001E-3</v>
      </c>
      <c r="D421" s="92">
        <f t="shared" si="33"/>
        <v>4.9996303969535028E-3</v>
      </c>
      <c r="E421" s="93" t="b">
        <f t="shared" si="32"/>
        <v>0</v>
      </c>
      <c r="G421" s="77"/>
    </row>
    <row r="422" spans="1:7" x14ac:dyDescent="0.25">
      <c r="A422" s="75">
        <v>42156</v>
      </c>
      <c r="B422" s="76">
        <f>'[1]Composição de Índices'!W426</f>
        <v>6.1590000000000004E-3</v>
      </c>
      <c r="C422" s="76">
        <f>'[1]Composição de Índices'!M426</f>
        <v>1.1529999999999999E-3</v>
      </c>
      <c r="D422" s="92">
        <f t="shared" si="33"/>
        <v>5.0002347293571781E-3</v>
      </c>
      <c r="E422" s="93" t="b">
        <f t="shared" si="32"/>
        <v>0</v>
      </c>
      <c r="G422" s="77"/>
    </row>
    <row r="423" spans="1:7" x14ac:dyDescent="0.25">
      <c r="A423" s="75">
        <v>42186</v>
      </c>
      <c r="B423" s="76">
        <f>'[1]Composição de Índices'!W427</f>
        <v>6.8219999999999999E-3</v>
      </c>
      <c r="C423" s="76">
        <f>'[1]Composição de Índices'!M427</f>
        <v>1.8129999999999999E-3</v>
      </c>
      <c r="D423" s="92">
        <f t="shared" si="33"/>
        <v>4.9999351176317486E-3</v>
      </c>
      <c r="E423" s="93" t="b">
        <f t="shared" si="32"/>
        <v>0</v>
      </c>
      <c r="G423" s="77"/>
    </row>
    <row r="424" spans="1:7" x14ac:dyDescent="0.25">
      <c r="A424" s="75">
        <v>42217</v>
      </c>
      <c r="B424" s="76">
        <f>'[1]Composição de Índices'!W428</f>
        <v>7.3169999999999997E-3</v>
      </c>
      <c r="C424" s="76">
        <f>'[1]Composição de Índices'!M428</f>
        <v>2.3050000000000002E-3</v>
      </c>
      <c r="D424" s="92">
        <f t="shared" si="33"/>
        <v>5.0004739076427995E-3</v>
      </c>
      <c r="E424" s="93" t="b">
        <f t="shared" si="32"/>
        <v>0</v>
      </c>
      <c r="G424" s="77"/>
    </row>
    <row r="425" spans="1:7" x14ac:dyDescent="0.25">
      <c r="A425" s="75">
        <v>42248</v>
      </c>
      <c r="B425" s="76">
        <f>'[1]Composição de Índices'!W429</f>
        <v>6.8760000000000002E-3</v>
      </c>
      <c r="C425" s="76">
        <f>'[1]Composição de Índices'!M429</f>
        <v>1.867E-3</v>
      </c>
      <c r="D425" s="92">
        <f t="shared" si="33"/>
        <v>4.9996656242794479E-3</v>
      </c>
      <c r="E425" s="93" t="b">
        <f t="shared" si="32"/>
        <v>0</v>
      </c>
      <c r="G425" s="77"/>
    </row>
    <row r="426" spans="1:7" x14ac:dyDescent="0.25">
      <c r="A426" s="75">
        <v>42278</v>
      </c>
      <c r="B426" s="76">
        <f>'[1]Composição de Índices'!W430</f>
        <v>6.9300000000000004E-3</v>
      </c>
      <c r="C426" s="76">
        <f>'[1]Composição de Índices'!M430</f>
        <v>1.92E-3</v>
      </c>
      <c r="D426" s="92">
        <f t="shared" si="33"/>
        <v>5.0003992334719527E-3</v>
      </c>
      <c r="E426" s="93" t="b">
        <f t="shared" si="32"/>
        <v>0</v>
      </c>
      <c r="G426" s="77"/>
    </row>
    <row r="427" spans="1:7" x14ac:dyDescent="0.25">
      <c r="A427" s="75">
        <v>42309</v>
      </c>
      <c r="B427" s="76">
        <f>'[1]Composição de Índices'!W431</f>
        <v>6.7990000000000004E-3</v>
      </c>
      <c r="C427" s="76">
        <f>'[1]Composição de Índices'!M431</f>
        <v>1.7899999999999999E-3</v>
      </c>
      <c r="D427" s="92">
        <f t="shared" si="33"/>
        <v>5.0000499106599428E-3</v>
      </c>
      <c r="E427" s="93" t="b">
        <f t="shared" si="32"/>
        <v>0</v>
      </c>
      <c r="G427" s="77"/>
    </row>
    <row r="428" spans="1:7" x14ac:dyDescent="0.25">
      <c r="A428" s="75">
        <v>42339</v>
      </c>
      <c r="B428" s="76">
        <f>'[1]Composição de Índices'!W432</f>
        <v>6.3029999999999996E-3</v>
      </c>
      <c r="C428" s="76">
        <f>'[1]Composição de Índices'!M432</f>
        <v>1.297E-3</v>
      </c>
      <c r="D428" s="92">
        <f t="shared" si="33"/>
        <v>4.999515628230089E-3</v>
      </c>
      <c r="E428" s="93" t="b">
        <f t="shared" si="32"/>
        <v>0</v>
      </c>
      <c r="G428" s="77"/>
    </row>
    <row r="429" spans="1:7" x14ac:dyDescent="0.25">
      <c r="A429" s="75">
        <v>42370</v>
      </c>
      <c r="B429" s="76">
        <f>'[1]Composição de Índices'!W433</f>
        <v>7.2610000000000001E-3</v>
      </c>
      <c r="C429" s="76">
        <f>'[1]Composição de Índices'!M433</f>
        <v>2.2499999999999998E-3</v>
      </c>
      <c r="D429" s="92">
        <f t="shared" si="33"/>
        <v>4.9997505612371373E-3</v>
      </c>
      <c r="E429" s="93" t="b">
        <f t="shared" si="32"/>
        <v>0</v>
      </c>
      <c r="G429" s="77"/>
    </row>
    <row r="430" spans="1:7" x14ac:dyDescent="0.25">
      <c r="A430" s="75">
        <v>42401</v>
      </c>
      <c r="B430" s="76">
        <f>'[1]Composição de Índices'!W434</f>
        <v>6.3270000000000002E-3</v>
      </c>
      <c r="C430" s="76">
        <f>'[1]Composição de Índices'!M434</f>
        <v>1.32E-3</v>
      </c>
      <c r="D430" s="92">
        <f t="shared" si="33"/>
        <v>5.0003994726959267E-3</v>
      </c>
      <c r="E430" s="93" t="b">
        <f t="shared" si="32"/>
        <v>0</v>
      </c>
      <c r="G430" s="77"/>
    </row>
    <row r="431" spans="1:7" x14ac:dyDescent="0.25">
      <c r="A431" s="75">
        <v>42430</v>
      </c>
      <c r="B431" s="76">
        <f>'[1]Composição de Índices'!W435</f>
        <v>5.9620000000000003E-3</v>
      </c>
      <c r="C431" s="76">
        <f>'[1]Composição de Índices'!M435</f>
        <v>9.5699999999999995E-4</v>
      </c>
      <c r="D431" s="92">
        <f t="shared" si="33"/>
        <v>5.0002147944416819E-3</v>
      </c>
      <c r="E431" s="93" t="b">
        <f t="shared" si="32"/>
        <v>0</v>
      </c>
      <c r="G431" s="77"/>
    </row>
    <row r="432" spans="1:7" x14ac:dyDescent="0.25">
      <c r="A432" s="75">
        <v>42461</v>
      </c>
      <c r="B432" s="76">
        <f>'[1]Composição de Índices'!W436</f>
        <v>7.1789999999999996E-3</v>
      </c>
      <c r="C432" s="76">
        <f>'[1]Composição de Índices'!M436</f>
        <v>2.1679999999999998E-3</v>
      </c>
      <c r="D432" s="92">
        <f t="shared" si="33"/>
        <v>5.0001596538704618E-3</v>
      </c>
      <c r="E432" s="93" t="b">
        <f t="shared" si="32"/>
        <v>0</v>
      </c>
      <c r="G432" s="77"/>
    </row>
    <row r="433" spans="1:7" x14ac:dyDescent="0.25">
      <c r="A433" s="75">
        <v>42491</v>
      </c>
      <c r="B433" s="76">
        <f>'[1]Composição de Índices'!W437</f>
        <v>6.3109999999999998E-3</v>
      </c>
      <c r="C433" s="76">
        <f>'[1]Composição de Índices'!M437</f>
        <v>1.304E-3</v>
      </c>
      <c r="D433" s="92">
        <f t="shared" si="33"/>
        <v>5.0004793748952281E-3</v>
      </c>
      <c r="E433" s="93" t="b">
        <f t="shared" si="32"/>
        <v>0</v>
      </c>
      <c r="G433" s="77"/>
    </row>
    <row r="434" spans="1:7" x14ac:dyDescent="0.25">
      <c r="A434" s="75">
        <v>42522</v>
      </c>
      <c r="B434" s="76">
        <f>'[1]Composição de Índices'!W438</f>
        <v>6.5409999999999999E-3</v>
      </c>
      <c r="C434" s="76">
        <f>'[1]Composição de Índices'!M438</f>
        <v>1.5330000000000001E-3</v>
      </c>
      <c r="D434" s="92">
        <f t="shared" si="33"/>
        <v>5.0003344872309174E-3</v>
      </c>
      <c r="E434" s="93" t="b">
        <f t="shared" si="32"/>
        <v>0</v>
      </c>
      <c r="G434" s="77"/>
    </row>
    <row r="435" spans="1:7" x14ac:dyDescent="0.25">
      <c r="A435" s="75">
        <v>42552</v>
      </c>
      <c r="B435" s="76">
        <f>'[1]Composição de Índices'!W439</f>
        <v>7.0530000000000002E-3</v>
      </c>
      <c r="C435" s="76">
        <f>'[1]Composição de Índices'!M439</f>
        <v>2.0430000000000001E-3</v>
      </c>
      <c r="D435" s="92">
        <f t="shared" si="33"/>
        <v>4.9997854383494467E-3</v>
      </c>
      <c r="E435" s="93" t="b">
        <f t="shared" si="32"/>
        <v>0</v>
      </c>
      <c r="G435" s="77"/>
    </row>
    <row r="436" spans="1:7" x14ac:dyDescent="0.25">
      <c r="A436" s="75">
        <v>42583</v>
      </c>
      <c r="B436" s="76">
        <f>'[1]Composição de Índices'!W440</f>
        <v>6.6290000000000003E-3</v>
      </c>
      <c r="C436" s="76">
        <f>'[1]Composição de Índices'!M440</f>
        <v>1.621E-3</v>
      </c>
      <c r="D436" s="92">
        <f t="shared" si="33"/>
        <v>4.9998951699294913E-3</v>
      </c>
      <c r="E436" s="93" t="b">
        <f t="shared" si="32"/>
        <v>0</v>
      </c>
      <c r="G436" s="77"/>
    </row>
    <row r="437" spans="1:7" x14ac:dyDescent="0.25">
      <c r="A437" s="75">
        <v>42614</v>
      </c>
      <c r="B437" s="76">
        <f>'[1]Composição de Índices'!W441</f>
        <v>7.5579999999999996E-3</v>
      </c>
      <c r="C437" s="76">
        <f>'[1]Composição de Índices'!M441</f>
        <v>2.545E-3</v>
      </c>
      <c r="D437" s="92">
        <f t="shared" si="33"/>
        <v>5.0002743019015305E-3</v>
      </c>
      <c r="E437" s="93" t="b">
        <f t="shared" si="32"/>
        <v>0</v>
      </c>
      <c r="G437" s="77"/>
    </row>
    <row r="438" spans="1:7" x14ac:dyDescent="0.25">
      <c r="A438" s="75">
        <v>42644</v>
      </c>
      <c r="B438" s="76">
        <f>'[1]Composição de Índices'!W442</f>
        <v>6.5830000000000003E-3</v>
      </c>
      <c r="C438" s="76">
        <f>'[1]Composição de Índices'!M442</f>
        <v>1.575E-3</v>
      </c>
      <c r="D438" s="92">
        <f t="shared" si="33"/>
        <v>5.0001248034345913E-3</v>
      </c>
      <c r="E438" s="93" t="b">
        <f t="shared" si="32"/>
        <v>0</v>
      </c>
      <c r="G438" s="77"/>
    </row>
    <row r="439" spans="1:7" x14ac:dyDescent="0.25">
      <c r="A439" s="75">
        <v>42675</v>
      </c>
      <c r="B439" s="76">
        <f>'[1]Composição de Índices'!W443</f>
        <v>6.6090000000000003E-3</v>
      </c>
      <c r="C439" s="76">
        <f>'[1]Composição de Índices'!M443</f>
        <v>1.601E-3</v>
      </c>
      <c r="D439" s="92">
        <f t="shared" si="33"/>
        <v>4.9999950079924194E-3</v>
      </c>
      <c r="E439" s="93" t="b">
        <f t="shared" si="32"/>
        <v>0</v>
      </c>
      <c r="G439" s="77"/>
    </row>
    <row r="440" spans="1:7" x14ac:dyDescent="0.25">
      <c r="A440" s="75">
        <v>42705</v>
      </c>
      <c r="B440" s="76">
        <f>'[1]Composição de Índices'!W444</f>
        <v>6.4349999999999997E-3</v>
      </c>
      <c r="C440" s="76">
        <f>'[1]Composição de Índices'!M444</f>
        <v>1.428E-3</v>
      </c>
      <c r="D440" s="92">
        <f t="shared" si="33"/>
        <v>4.9998601996348313E-3</v>
      </c>
      <c r="E440" s="93" t="b">
        <f t="shared" si="32"/>
        <v>0</v>
      </c>
      <c r="G440" s="77"/>
    </row>
    <row r="441" spans="1:7" x14ac:dyDescent="0.25">
      <c r="A441" s="75">
        <v>42736</v>
      </c>
      <c r="B441" s="76">
        <f>'[1]Composição de Índices'!W445</f>
        <v>6.8580000000000004E-3</v>
      </c>
      <c r="C441" s="76">
        <f>'[1]Composição de Índices'!M445</f>
        <v>1.8489999999999999E-3</v>
      </c>
      <c r="D441" s="92">
        <f t="shared" si="33"/>
        <v>4.9997554521690191E-3</v>
      </c>
      <c r="E441" s="93" t="b">
        <f t="shared" si="32"/>
        <v>0</v>
      </c>
      <c r="G441" s="77"/>
    </row>
    <row r="442" spans="1:7" x14ac:dyDescent="0.25">
      <c r="A442" s="75">
        <v>42767</v>
      </c>
      <c r="B442" s="76">
        <f>'[1]Composição de Índices'!W446</f>
        <v>6.7080000000000004E-3</v>
      </c>
      <c r="C442" s="76">
        <f>'[1]Composição de Índices'!M446</f>
        <v>1.6999999999999999E-3</v>
      </c>
      <c r="D442" s="92">
        <f t="shared" si="33"/>
        <v>4.9995008485572701E-3</v>
      </c>
      <c r="E442" s="93" t="b">
        <f t="shared" si="32"/>
        <v>0</v>
      </c>
      <c r="G442" s="77"/>
    </row>
    <row r="443" spans="1:7" x14ac:dyDescent="0.25">
      <c r="A443" s="75">
        <v>42795</v>
      </c>
      <c r="B443" s="76">
        <f>'[1]Composição de Índices'!W447</f>
        <v>5.3039999999999997E-3</v>
      </c>
      <c r="C443" s="76">
        <f>'[1]Composição de Índices'!M447</f>
        <v>3.0200000000000002E-4</v>
      </c>
      <c r="D443" s="92">
        <f t="shared" si="33"/>
        <v>5.0004898520645824E-3</v>
      </c>
      <c r="E443" s="93" t="b">
        <f t="shared" si="32"/>
        <v>0</v>
      </c>
      <c r="G443" s="77"/>
    </row>
    <row r="444" spans="1:7" x14ac:dyDescent="0.25">
      <c r="A444" s="75">
        <v>42826</v>
      </c>
      <c r="B444" s="76">
        <f>'[1]Composição de Índices'!W448</f>
        <v>6.5269999999999998E-3</v>
      </c>
      <c r="C444" s="76">
        <f>'[1]Composição de Índices'!M448</f>
        <v>1.519E-3</v>
      </c>
      <c r="D444" s="92">
        <f t="shared" si="33"/>
        <v>5.0004043857378999E-3</v>
      </c>
      <c r="E444" s="93" t="b">
        <f t="shared" si="32"/>
        <v>0</v>
      </c>
      <c r="G444" s="77"/>
    </row>
    <row r="445" spans="1:7" x14ac:dyDescent="0.25">
      <c r="A445" s="75">
        <v>42856</v>
      </c>
      <c r="B445" s="76">
        <f>'[1]Composição de Índices'!W449</f>
        <v>5.0000000000000001E-3</v>
      </c>
      <c r="C445" s="76">
        <f>'[1]Composição de Índices'!M449</f>
        <v>0</v>
      </c>
      <c r="D445" s="92">
        <f t="shared" si="33"/>
        <v>4.9999999999998934E-3</v>
      </c>
      <c r="E445" s="93" t="b">
        <f t="shared" si="32"/>
        <v>0</v>
      </c>
      <c r="G445" s="77"/>
    </row>
    <row r="446" spans="1:7" x14ac:dyDescent="0.25">
      <c r="A446" s="75">
        <v>42887</v>
      </c>
      <c r="B446" s="76">
        <f>'[1]Composição de Índices'!W450</f>
        <v>5.7679999999999997E-3</v>
      </c>
      <c r="C446" s="76">
        <f>'[1]Composição de Índices'!M450</f>
        <v>7.6400000000000003E-4</v>
      </c>
      <c r="D446" s="92">
        <f t="shared" si="33"/>
        <v>5.0001798625849414E-3</v>
      </c>
      <c r="E446" s="93" t="b">
        <f t="shared" si="32"/>
        <v>0</v>
      </c>
      <c r="G446" s="77"/>
    </row>
    <row r="447" spans="1:7" x14ac:dyDescent="0.25">
      <c r="A447" s="75">
        <v>42917</v>
      </c>
      <c r="B447" s="76">
        <f>'[1]Composição de Índices'!W451</f>
        <v>5.5389999999999997E-3</v>
      </c>
      <c r="C447" s="76">
        <f>'[1]Composição de Índices'!M451</f>
        <v>5.3600000000000002E-4</v>
      </c>
      <c r="D447" s="92">
        <f t="shared" si="33"/>
        <v>5.0003198285717421E-3</v>
      </c>
      <c r="E447" s="93" t="b">
        <f t="shared" si="32"/>
        <v>0</v>
      </c>
      <c r="G447" s="77"/>
    </row>
    <row r="448" spans="1:7" x14ac:dyDescent="0.25">
      <c r="A448" s="75">
        <v>42948</v>
      </c>
      <c r="B448" s="76">
        <f>'[1]Composição de Índices'!W452</f>
        <v>5.6259999999999999E-3</v>
      </c>
      <c r="C448" s="76">
        <f>'[1]Composição de Índices'!M452</f>
        <v>6.2299999999999996E-4</v>
      </c>
      <c r="D448" s="92">
        <f t="shared" si="33"/>
        <v>4.9998850716002075E-3</v>
      </c>
      <c r="E448" s="93" t="b">
        <f t="shared" si="32"/>
        <v>0</v>
      </c>
      <c r="G448" s="77"/>
    </row>
    <row r="449" spans="1:7" x14ac:dyDescent="0.25">
      <c r="A449" s="75">
        <v>42979</v>
      </c>
      <c r="B449" s="76">
        <f>'[1]Composição de Índices'!W453</f>
        <v>5.5120000000000004E-3</v>
      </c>
      <c r="C449" s="76">
        <f>'[1]Composição de Índices'!M453</f>
        <v>5.0900000000000001E-4</v>
      </c>
      <c r="D449" s="92">
        <f t="shared" si="33"/>
        <v>5.000454768522733E-3</v>
      </c>
      <c r="E449" s="93" t="b">
        <f t="shared" si="32"/>
        <v>0</v>
      </c>
      <c r="G449" s="77"/>
    </row>
    <row r="450" spans="1:7" x14ac:dyDescent="0.25">
      <c r="A450" s="75">
        <v>43009</v>
      </c>
      <c r="B450" s="76">
        <f>'[1]Composição de Índices'!W454</f>
        <v>5.0000000000000001E-3</v>
      </c>
      <c r="C450" s="76">
        <f>'[1]Composição de Índices'!M454</f>
        <v>0</v>
      </c>
      <c r="D450" s="92">
        <f t="shared" si="33"/>
        <v>4.9999999999998934E-3</v>
      </c>
      <c r="E450" s="93" t="b">
        <f t="shared" si="32"/>
        <v>0</v>
      </c>
      <c r="G450" s="77"/>
    </row>
    <row r="451" spans="1:7" x14ac:dyDescent="0.25">
      <c r="A451" s="75">
        <v>43040</v>
      </c>
      <c r="B451" s="76">
        <f>'[1]Composição de Índices'!W455</f>
        <v>4.6899999999999997E-3</v>
      </c>
      <c r="C451" s="76">
        <f>'[1]Composição de Índices'!M455</f>
        <v>0</v>
      </c>
      <c r="D451" s="92">
        <f t="shared" ref="D451:D482" si="34">(1+B451)/(1+C451)-1</f>
        <v>4.690000000000083E-3</v>
      </c>
      <c r="E451" s="93" t="b">
        <f t="shared" si="32"/>
        <v>0</v>
      </c>
      <c r="G451" s="77"/>
    </row>
    <row r="452" spans="1:7" x14ac:dyDescent="0.25">
      <c r="A452" s="75">
        <v>43070</v>
      </c>
      <c r="B452" s="76">
        <f>'[1]Composição de Índices'!W456</f>
        <v>4.2729999999999999E-3</v>
      </c>
      <c r="C452" s="76">
        <f>'[1]Composição de Índices'!M456</f>
        <v>0</v>
      </c>
      <c r="D452" s="92">
        <f t="shared" si="34"/>
        <v>4.2729999999999713E-3</v>
      </c>
      <c r="E452" s="93" t="b">
        <f t="shared" si="32"/>
        <v>0</v>
      </c>
      <c r="G452" s="77"/>
    </row>
    <row r="453" spans="1:7" x14ac:dyDescent="0.25">
      <c r="A453" s="75">
        <v>43101</v>
      </c>
      <c r="B453" s="76">
        <f>'[1]Composição de Índices'!W457</f>
        <v>4.2729999999999999E-3</v>
      </c>
      <c r="C453" s="76">
        <f>'[1]Composição de Índices'!M457</f>
        <v>0</v>
      </c>
      <c r="D453" s="92">
        <f t="shared" si="34"/>
        <v>4.2729999999999713E-3</v>
      </c>
      <c r="E453" s="93" t="b">
        <f t="shared" si="32"/>
        <v>0</v>
      </c>
      <c r="G453" s="77"/>
    </row>
    <row r="454" spans="1:7" x14ac:dyDescent="0.25">
      <c r="A454" s="75">
        <v>43132</v>
      </c>
      <c r="B454" s="76">
        <f>'[1]Composição de Índices'!W458</f>
        <v>3.9940000000000002E-3</v>
      </c>
      <c r="C454" s="76">
        <f>'[1]Composição de Índices'!M458</f>
        <v>0</v>
      </c>
      <c r="D454" s="92">
        <f t="shared" si="34"/>
        <v>3.9940000000000531E-3</v>
      </c>
      <c r="E454" s="93" t="b">
        <f t="shared" si="32"/>
        <v>0</v>
      </c>
      <c r="G454" s="77"/>
    </row>
    <row r="455" spans="1:7" x14ac:dyDescent="0.25">
      <c r="A455" s="75">
        <v>43160</v>
      </c>
      <c r="B455" s="76">
        <f>'[1]Composição de Índices'!W459</f>
        <v>3.9940000000000002E-3</v>
      </c>
      <c r="C455" s="76">
        <f>'[1]Composição de Índices'!M459</f>
        <v>0</v>
      </c>
      <c r="D455" s="92">
        <f t="shared" si="34"/>
        <v>3.9940000000000531E-3</v>
      </c>
      <c r="E455" s="93" t="b">
        <f t="shared" si="32"/>
        <v>0</v>
      </c>
      <c r="G455" s="77"/>
    </row>
    <row r="456" spans="1:7" x14ac:dyDescent="0.25">
      <c r="A456" s="75">
        <v>43191</v>
      </c>
      <c r="B456" s="76">
        <f>'[1]Composição de Índices'!W460</f>
        <v>3.8549999999999999E-3</v>
      </c>
      <c r="C456" s="76">
        <f>'[1]Composição de Índices'!M460</f>
        <v>0</v>
      </c>
      <c r="D456" s="92">
        <f t="shared" si="34"/>
        <v>3.8549999999999418E-3</v>
      </c>
      <c r="E456" s="93" t="b">
        <f t="shared" si="32"/>
        <v>0</v>
      </c>
      <c r="G456" s="77"/>
    </row>
    <row r="457" spans="1:7" x14ac:dyDescent="0.25">
      <c r="A457" s="75">
        <v>43221</v>
      </c>
      <c r="B457" s="76">
        <f>'[1]Composição de Índices'!W461</f>
        <v>3.715E-3</v>
      </c>
      <c r="C457" s="76">
        <f>'[1]Composição de Índices'!M461</f>
        <v>0</v>
      </c>
      <c r="D457" s="92">
        <f t="shared" si="34"/>
        <v>3.7149999999999128E-3</v>
      </c>
      <c r="E457" s="93" t="b">
        <f t="shared" si="32"/>
        <v>0</v>
      </c>
      <c r="G457" s="77"/>
    </row>
    <row r="458" spans="1:7" x14ac:dyDescent="0.25">
      <c r="A458" s="75">
        <v>43252</v>
      </c>
      <c r="B458" s="76" t="str">
        <f>'[1]Composição de Índices'!W462</f>
        <v>INEXISTENTE</v>
      </c>
      <c r="C458" s="76" t="str">
        <f>'[1]Composição de Índices'!M462</f>
        <v>INEXISTENTE</v>
      </c>
      <c r="D458" s="92" t="e">
        <f t="shared" si="34"/>
        <v>#VALUE!</v>
      </c>
      <c r="E458" s="93" t="b">
        <f t="shared" si="32"/>
        <v>0</v>
      </c>
      <c r="G458" s="77"/>
    </row>
    <row r="459" spans="1:7" x14ac:dyDescent="0.25">
      <c r="A459" s="75">
        <v>43282</v>
      </c>
      <c r="B459" s="76" t="str">
        <f>'[1]Composição de Índices'!W463</f>
        <v>INEXISTENTE</v>
      </c>
      <c r="C459" s="76" t="str">
        <f>'[1]Composição de Índices'!M463</f>
        <v>INEXISTENTE</v>
      </c>
      <c r="D459" s="92" t="e">
        <f t="shared" si="34"/>
        <v>#VALUE!</v>
      </c>
      <c r="E459" s="93" t="b">
        <f t="shared" si="32"/>
        <v>0</v>
      </c>
      <c r="G459" s="77"/>
    </row>
    <row r="460" spans="1:7" x14ac:dyDescent="0.25">
      <c r="A460" s="75">
        <v>43313</v>
      </c>
      <c r="B460" s="76" t="str">
        <f>'[1]Composição de Índices'!W464</f>
        <v>INEXISTENTE</v>
      </c>
      <c r="C460" s="76" t="str">
        <f>'[1]Composição de Índices'!M464</f>
        <v>INEXISTENTE</v>
      </c>
      <c r="D460" s="92" t="e">
        <f t="shared" si="34"/>
        <v>#VALUE!</v>
      </c>
      <c r="E460" s="93" t="b">
        <f t="shared" si="32"/>
        <v>0</v>
      </c>
      <c r="G460" s="77"/>
    </row>
    <row r="461" spans="1:7" x14ac:dyDescent="0.25">
      <c r="A461" s="75">
        <v>43344</v>
      </c>
      <c r="B461" s="76" t="str">
        <f>'[1]Composição de Índices'!W465</f>
        <v>INEXISTENTE</v>
      </c>
      <c r="C461" s="76" t="str">
        <f>'[1]Composição de Índices'!M465</f>
        <v>INEXISTENTE</v>
      </c>
      <c r="D461" s="92" t="e">
        <f t="shared" si="34"/>
        <v>#VALUE!</v>
      </c>
      <c r="E461" s="93" t="b">
        <f t="shared" si="32"/>
        <v>0</v>
      </c>
      <c r="G461" s="77"/>
    </row>
    <row r="462" spans="1:7" x14ac:dyDescent="0.25">
      <c r="A462" s="75">
        <v>43374</v>
      </c>
      <c r="B462" s="76" t="str">
        <f>'[1]Composição de Índices'!W466</f>
        <v>INEXISTENTE</v>
      </c>
      <c r="C462" s="76" t="str">
        <f>'[1]Composição de Índices'!M466</f>
        <v>INEXISTENTE</v>
      </c>
      <c r="D462" s="92" t="e">
        <f t="shared" si="34"/>
        <v>#VALUE!</v>
      </c>
      <c r="E462" s="93" t="b">
        <f t="shared" si="32"/>
        <v>0</v>
      </c>
      <c r="G462" s="77"/>
    </row>
    <row r="463" spans="1:7" x14ac:dyDescent="0.25">
      <c r="A463" s="75">
        <v>43405</v>
      </c>
      <c r="B463" s="76" t="str">
        <f>'[1]Composição de Índices'!W467</f>
        <v>INEXISTENTE</v>
      </c>
      <c r="C463" s="76" t="str">
        <f>'[1]Composição de Índices'!M467</f>
        <v>INEXISTENTE</v>
      </c>
      <c r="D463" s="92" t="e">
        <f t="shared" si="34"/>
        <v>#VALUE!</v>
      </c>
      <c r="E463" s="93" t="b">
        <f t="shared" si="32"/>
        <v>0</v>
      </c>
      <c r="G463" s="77"/>
    </row>
    <row r="464" spans="1:7" x14ac:dyDescent="0.25">
      <c r="A464" s="75">
        <v>43435</v>
      </c>
      <c r="B464" s="76" t="str">
        <f>'[1]Composição de Índices'!W468</f>
        <v>INEXISTENTE</v>
      </c>
      <c r="C464" s="76" t="str">
        <f>'[1]Composição de Índices'!M468</f>
        <v>INEXISTENTE</v>
      </c>
      <c r="D464" s="92" t="e">
        <f t="shared" si="34"/>
        <v>#VALUE!</v>
      </c>
      <c r="E464" s="93" t="b">
        <f t="shared" si="32"/>
        <v>0</v>
      </c>
      <c r="G464" s="77"/>
    </row>
    <row r="465" spans="1:7" x14ac:dyDescent="0.25">
      <c r="A465" s="75">
        <v>43466</v>
      </c>
      <c r="B465" s="76" t="str">
        <f>'[1]Composição de Índices'!W469</f>
        <v>INEXISTENTE</v>
      </c>
      <c r="C465" s="76" t="str">
        <f>'[1]Composição de Índices'!M469</f>
        <v>INEXISTENTE</v>
      </c>
      <c r="D465" s="92" t="e">
        <f t="shared" si="34"/>
        <v>#VALUE!</v>
      </c>
      <c r="E465" s="93" t="b">
        <f t="shared" si="32"/>
        <v>0</v>
      </c>
      <c r="G465" s="77"/>
    </row>
    <row r="466" spans="1:7" x14ac:dyDescent="0.25">
      <c r="A466" s="75">
        <v>43497</v>
      </c>
      <c r="B466" s="76" t="str">
        <f>'[1]Composição de Índices'!W470</f>
        <v>INEXISTENTE</v>
      </c>
      <c r="C466" s="76" t="str">
        <f>'[1]Composição de Índices'!M470</f>
        <v>INEXISTENTE</v>
      </c>
      <c r="D466" s="92" t="e">
        <f t="shared" si="34"/>
        <v>#VALUE!</v>
      </c>
      <c r="E466" s="93" t="b">
        <f t="shared" si="32"/>
        <v>0</v>
      </c>
      <c r="G466" s="77"/>
    </row>
    <row r="467" spans="1:7" x14ac:dyDescent="0.25">
      <c r="A467" s="75">
        <v>43525</v>
      </c>
      <c r="B467" s="76" t="str">
        <f>'[1]Composição de Índices'!W471</f>
        <v>INEXISTENTE</v>
      </c>
      <c r="C467" s="76" t="str">
        <f>'[1]Composição de Índices'!M471</f>
        <v>INEXISTENTE</v>
      </c>
      <c r="D467" s="92" t="e">
        <f t="shared" si="34"/>
        <v>#VALUE!</v>
      </c>
      <c r="E467" s="93" t="b">
        <f t="shared" si="32"/>
        <v>0</v>
      </c>
      <c r="G467" s="77"/>
    </row>
    <row r="468" spans="1:7" x14ac:dyDescent="0.25">
      <c r="A468" s="75">
        <v>43556</v>
      </c>
      <c r="B468" s="76" t="str">
        <f>'[1]Composição de Índices'!W472</f>
        <v>INEXISTENTE</v>
      </c>
      <c r="C468" s="76" t="str">
        <f>'[1]Composição de Índices'!M472</f>
        <v>INEXISTENTE</v>
      </c>
      <c r="D468" s="92" t="e">
        <f t="shared" si="34"/>
        <v>#VALUE!</v>
      </c>
      <c r="E468" s="93" t="b">
        <f t="shared" si="32"/>
        <v>0</v>
      </c>
      <c r="G468" s="77"/>
    </row>
    <row r="469" spans="1:7" x14ac:dyDescent="0.25">
      <c r="A469" s="75">
        <v>43586</v>
      </c>
      <c r="B469" s="76" t="str">
        <f>'[1]Composição de Índices'!W473</f>
        <v>INEXISTENTE</v>
      </c>
      <c r="C469" s="76" t="str">
        <f>'[1]Composição de Índices'!M473</f>
        <v>INEXISTENTE</v>
      </c>
      <c r="D469" s="92" t="e">
        <f t="shared" si="34"/>
        <v>#VALUE!</v>
      </c>
      <c r="E469" s="93" t="b">
        <f t="shared" si="32"/>
        <v>0</v>
      </c>
      <c r="G469" s="77"/>
    </row>
    <row r="470" spans="1:7" x14ac:dyDescent="0.25">
      <c r="A470" s="75">
        <v>43617</v>
      </c>
      <c r="B470" s="76" t="str">
        <f>'[1]Composição de Índices'!W474</f>
        <v>INEXISTENTE</v>
      </c>
      <c r="C470" s="76" t="str">
        <f>'[1]Composição de Índices'!M474</f>
        <v>INEXISTENTE</v>
      </c>
      <c r="D470" s="92" t="e">
        <f t="shared" si="34"/>
        <v>#VALUE!</v>
      </c>
      <c r="E470" s="93" t="b">
        <f t="shared" si="32"/>
        <v>0</v>
      </c>
      <c r="G470" s="77"/>
    </row>
    <row r="471" spans="1:7" x14ac:dyDescent="0.25">
      <c r="A471" s="75">
        <v>43647</v>
      </c>
      <c r="B471" s="76" t="str">
        <f>'[1]Composição de Índices'!W475</f>
        <v>INEXISTENTE</v>
      </c>
      <c r="C471" s="76" t="str">
        <f>'[1]Composição de Índices'!M475</f>
        <v>INEXISTENTE</v>
      </c>
      <c r="D471" s="92" t="e">
        <f t="shared" si="34"/>
        <v>#VALUE!</v>
      </c>
      <c r="E471" s="93" t="b">
        <f t="shared" si="32"/>
        <v>0</v>
      </c>
      <c r="G471" s="77"/>
    </row>
    <row r="472" spans="1:7" x14ac:dyDescent="0.25">
      <c r="A472" s="75">
        <v>43678</v>
      </c>
      <c r="B472" s="76" t="str">
        <f>'[1]Composição de Índices'!W476</f>
        <v>INEXISTENTE</v>
      </c>
      <c r="C472" s="76" t="str">
        <f>'[1]Composição de Índices'!M476</f>
        <v>INEXISTENTE</v>
      </c>
      <c r="D472" s="92" t="e">
        <f t="shared" si="34"/>
        <v>#VALUE!</v>
      </c>
      <c r="E472" s="93" t="b">
        <f t="shared" si="32"/>
        <v>0</v>
      </c>
      <c r="G472" s="77"/>
    </row>
    <row r="473" spans="1:7" x14ac:dyDescent="0.25">
      <c r="A473" s="75">
        <v>43709</v>
      </c>
      <c r="B473" s="76" t="str">
        <f>'[1]Composição de Índices'!W477</f>
        <v>INEXISTENTE</v>
      </c>
      <c r="C473" s="76" t="str">
        <f>'[1]Composição de Índices'!M477</f>
        <v>INEXISTENTE</v>
      </c>
      <c r="D473" s="92" t="e">
        <f t="shared" si="34"/>
        <v>#VALUE!</v>
      </c>
      <c r="E473" s="93" t="b">
        <f t="shared" si="32"/>
        <v>0</v>
      </c>
      <c r="G473" s="77"/>
    </row>
    <row r="474" spans="1:7" x14ac:dyDescent="0.25">
      <c r="A474" s="75">
        <v>43739</v>
      </c>
      <c r="B474" s="76" t="str">
        <f>'[1]Composição de Índices'!W478</f>
        <v>INEXISTENTE</v>
      </c>
      <c r="C474" s="76" t="str">
        <f>'[1]Composição de Índices'!M478</f>
        <v>INEXISTENTE</v>
      </c>
      <c r="D474" s="92" t="e">
        <f t="shared" si="34"/>
        <v>#VALUE!</v>
      </c>
      <c r="E474" s="93" t="b">
        <f t="shared" si="32"/>
        <v>0</v>
      </c>
      <c r="G474" s="77"/>
    </row>
    <row r="475" spans="1:7" x14ac:dyDescent="0.25">
      <c r="A475" s="75">
        <v>43770</v>
      </c>
      <c r="B475" s="76" t="str">
        <f>'[1]Composição de Índices'!W479</f>
        <v>INEXISTENTE</v>
      </c>
      <c r="C475" s="76" t="str">
        <f>'[1]Composição de Índices'!M479</f>
        <v>INEXISTENTE</v>
      </c>
      <c r="D475" s="92" t="e">
        <f t="shared" si="34"/>
        <v>#VALUE!</v>
      </c>
      <c r="E475" s="93" t="b">
        <f t="shared" si="32"/>
        <v>0</v>
      </c>
      <c r="G475" s="77"/>
    </row>
    <row r="476" spans="1:7" x14ac:dyDescent="0.25">
      <c r="A476" s="75">
        <v>43800</v>
      </c>
      <c r="B476" s="76" t="str">
        <f>'[1]Composição de Índices'!W480</f>
        <v>INEXISTENTE</v>
      </c>
      <c r="C476" s="76" t="str">
        <f>'[1]Composição de Índices'!M480</f>
        <v>INEXISTENTE</v>
      </c>
      <c r="D476" s="92" t="e">
        <f t="shared" si="34"/>
        <v>#VALUE!</v>
      </c>
      <c r="E476" s="93" t="b">
        <f t="shared" si="32"/>
        <v>0</v>
      </c>
      <c r="G476" s="77"/>
    </row>
    <row r="477" spans="1:7" x14ac:dyDescent="0.25">
      <c r="A477" s="75">
        <v>43831</v>
      </c>
      <c r="B477" s="76" t="str">
        <f>'[1]Composição de Índices'!W481</f>
        <v>INEXISTENTE</v>
      </c>
      <c r="C477" s="76" t="str">
        <f>'[1]Composição de Índices'!M481</f>
        <v>INEXISTENTE</v>
      </c>
      <c r="D477" s="92" t="e">
        <f t="shared" si="34"/>
        <v>#VALUE!</v>
      </c>
      <c r="E477" s="93" t="b">
        <f t="shared" si="32"/>
        <v>0</v>
      </c>
      <c r="G477" s="77"/>
    </row>
    <row r="478" spans="1:7" x14ac:dyDescent="0.25">
      <c r="A478" s="75">
        <v>43862</v>
      </c>
      <c r="B478" s="76" t="str">
        <f>'[1]Composição de Índices'!W482</f>
        <v>INEXISTENTE</v>
      </c>
      <c r="C478" s="76" t="str">
        <f>'[1]Composição de Índices'!M482</f>
        <v>INEXISTENTE</v>
      </c>
      <c r="D478" s="92" t="e">
        <f t="shared" si="34"/>
        <v>#VALUE!</v>
      </c>
      <c r="E478" s="93" t="b">
        <f t="shared" si="32"/>
        <v>0</v>
      </c>
      <c r="G478" s="77"/>
    </row>
    <row r="479" spans="1:7" x14ac:dyDescent="0.25">
      <c r="A479" s="75">
        <v>43891</v>
      </c>
      <c r="B479" s="76" t="str">
        <f>'[1]Composição de Índices'!W483</f>
        <v>INEXISTENTE</v>
      </c>
      <c r="C479" s="76" t="str">
        <f>'[1]Composição de Índices'!M483</f>
        <v>INEXISTENTE</v>
      </c>
      <c r="D479" s="92" t="e">
        <f t="shared" si="34"/>
        <v>#VALUE!</v>
      </c>
      <c r="E479" s="93" t="b">
        <f t="shared" si="32"/>
        <v>0</v>
      </c>
      <c r="G479" s="77"/>
    </row>
    <row r="480" spans="1:7" x14ac:dyDescent="0.25">
      <c r="A480" s="75">
        <v>43922</v>
      </c>
      <c r="B480" s="76" t="str">
        <f>'[1]Composição de Índices'!W484</f>
        <v>INEXISTENTE</v>
      </c>
      <c r="C480" s="76" t="str">
        <f>'[1]Composição de Índices'!M484</f>
        <v>INEXISTENTE</v>
      </c>
      <c r="D480" s="92" t="e">
        <f t="shared" si="34"/>
        <v>#VALUE!</v>
      </c>
      <c r="E480" s="93" t="b">
        <f t="shared" ref="E480:E488" si="35">IF($C$6="JUROS DA POUPANÇA - CAPITALIZADO",IF(A480&lt;=$C$1,1,IF($C$2&lt;A480,1,(1+D480))),IF($C$6="JUROS DA POUPANÇA - SIMPLES",IF(A480&lt;=$C$1,0,IF($C$2&lt;A480,0,(D480)))))</f>
        <v>0</v>
      </c>
      <c r="G480" s="77"/>
    </row>
    <row r="481" spans="1:7" x14ac:dyDescent="0.25">
      <c r="A481" s="75">
        <v>43952</v>
      </c>
      <c r="B481" s="76" t="str">
        <f>'[1]Composição de Índices'!W485</f>
        <v>INEXISTENTE</v>
      </c>
      <c r="C481" s="76" t="str">
        <f>'[1]Composição de Índices'!M485</f>
        <v>INEXISTENTE</v>
      </c>
      <c r="D481" s="92" t="e">
        <f t="shared" si="34"/>
        <v>#VALUE!</v>
      </c>
      <c r="E481" s="93" t="b">
        <f t="shared" si="35"/>
        <v>0</v>
      </c>
      <c r="G481" s="77"/>
    </row>
    <row r="482" spans="1:7" x14ac:dyDescent="0.25">
      <c r="A482" s="75">
        <v>43983</v>
      </c>
      <c r="B482" s="76" t="str">
        <f>'[1]Composição de Índices'!W486</f>
        <v>INEXISTENTE</v>
      </c>
      <c r="C482" s="76" t="str">
        <f>'[1]Composição de Índices'!M486</f>
        <v>INEXISTENTE</v>
      </c>
      <c r="D482" s="92" t="e">
        <f t="shared" si="34"/>
        <v>#VALUE!</v>
      </c>
      <c r="E482" s="93" t="b">
        <f t="shared" si="35"/>
        <v>0</v>
      </c>
      <c r="G482" s="77"/>
    </row>
    <row r="483" spans="1:7" x14ac:dyDescent="0.25">
      <c r="A483" s="75">
        <v>44013</v>
      </c>
      <c r="B483" s="76" t="str">
        <f>'[1]Composição de Índices'!W487</f>
        <v>INEXISTENTE</v>
      </c>
      <c r="C483" s="76" t="str">
        <f>'[1]Composição de Índices'!M487</f>
        <v>INEXISTENTE</v>
      </c>
      <c r="D483" s="92" t="e">
        <f t="shared" ref="D483:D488" si="36">(1+B483)/(1+C483)-1</f>
        <v>#VALUE!</v>
      </c>
      <c r="E483" s="93" t="b">
        <f t="shared" si="35"/>
        <v>0</v>
      </c>
      <c r="G483" s="77"/>
    </row>
    <row r="484" spans="1:7" x14ac:dyDescent="0.25">
      <c r="A484" s="75">
        <v>44044</v>
      </c>
      <c r="B484" s="76" t="str">
        <f>'[1]Composição de Índices'!W488</f>
        <v>INEXISTENTE</v>
      </c>
      <c r="C484" s="76" t="str">
        <f>'[1]Composição de Índices'!M488</f>
        <v>INEXISTENTE</v>
      </c>
      <c r="D484" s="92" t="e">
        <f t="shared" si="36"/>
        <v>#VALUE!</v>
      </c>
      <c r="E484" s="93" t="b">
        <f t="shared" si="35"/>
        <v>0</v>
      </c>
      <c r="G484" s="77"/>
    </row>
    <row r="485" spans="1:7" x14ac:dyDescent="0.25">
      <c r="A485" s="75">
        <v>44075</v>
      </c>
      <c r="B485" s="76" t="str">
        <f>'[1]Composição de Índices'!W489</f>
        <v>INEXISTENTE</v>
      </c>
      <c r="C485" s="76" t="str">
        <f>'[1]Composição de Índices'!M489</f>
        <v>INEXISTENTE</v>
      </c>
      <c r="D485" s="92" t="e">
        <f t="shared" si="36"/>
        <v>#VALUE!</v>
      </c>
      <c r="E485" s="93" t="b">
        <f t="shared" si="35"/>
        <v>0</v>
      </c>
      <c r="G485" s="77"/>
    </row>
    <row r="486" spans="1:7" x14ac:dyDescent="0.25">
      <c r="A486" s="75">
        <v>44105</v>
      </c>
      <c r="B486" s="76" t="str">
        <f>'[1]Composição de Índices'!W490</f>
        <v>INEXISTENTE</v>
      </c>
      <c r="C486" s="76" t="str">
        <f>'[1]Composição de Índices'!M490</f>
        <v>INEXISTENTE</v>
      </c>
      <c r="D486" s="92" t="e">
        <f t="shared" si="36"/>
        <v>#VALUE!</v>
      </c>
      <c r="E486" s="93" t="b">
        <f t="shared" si="35"/>
        <v>0</v>
      </c>
      <c r="G486" s="77"/>
    </row>
    <row r="487" spans="1:7" x14ac:dyDescent="0.25">
      <c r="A487" s="75">
        <v>44136</v>
      </c>
      <c r="B487" s="76" t="str">
        <f>'[1]Composição de Índices'!W491</f>
        <v>INEXISTENTE</v>
      </c>
      <c r="C487" s="76" t="str">
        <f>'[1]Composição de Índices'!M491</f>
        <v>INEXISTENTE</v>
      </c>
      <c r="D487" s="92" t="e">
        <f t="shared" si="36"/>
        <v>#VALUE!</v>
      </c>
      <c r="E487" s="93" t="b">
        <f t="shared" si="35"/>
        <v>0</v>
      </c>
      <c r="G487" s="77"/>
    </row>
    <row r="488" spans="1:7" x14ac:dyDescent="0.25">
      <c r="A488" s="75">
        <v>44166</v>
      </c>
      <c r="B488" s="76" t="str">
        <f>'[1]Composição de Índices'!W492</f>
        <v>INEXISTENTE</v>
      </c>
      <c r="C488" s="76" t="str">
        <f>'[1]Composição de Índices'!M492</f>
        <v>INEXISTENTE</v>
      </c>
      <c r="D488" s="92" t="e">
        <f t="shared" si="36"/>
        <v>#VALUE!</v>
      </c>
      <c r="E488" s="93" t="b">
        <f t="shared" si="35"/>
        <v>0</v>
      </c>
      <c r="G488" s="77"/>
    </row>
    <row r="489" spans="1:7" x14ac:dyDescent="0.25">
      <c r="G489" s="77"/>
    </row>
    <row r="490" spans="1:7" x14ac:dyDescent="0.25">
      <c r="G490" s="77"/>
    </row>
    <row r="491" spans="1:7" x14ac:dyDescent="0.25">
      <c r="G491" s="77"/>
    </row>
    <row r="492" spans="1:7" x14ac:dyDescent="0.25">
      <c r="G492" s="77"/>
    </row>
    <row r="493" spans="1:7" x14ac:dyDescent="0.25">
      <c r="G493" s="77"/>
    </row>
    <row r="494" spans="1:7" x14ac:dyDescent="0.25">
      <c r="G494" s="77"/>
    </row>
    <row r="495" spans="1:7" x14ac:dyDescent="0.25">
      <c r="G495" s="77"/>
    </row>
    <row r="496" spans="1:7" x14ac:dyDescent="0.25">
      <c r="G496" s="77"/>
    </row>
    <row r="497" spans="7:7" x14ac:dyDescent="0.25">
      <c r="G497" s="77"/>
    </row>
    <row r="498" spans="7:7" x14ac:dyDescent="0.25">
      <c r="G498" s="77"/>
    </row>
    <row r="499" spans="7:7" x14ac:dyDescent="0.25">
      <c r="G499" s="77"/>
    </row>
    <row r="500" spans="7:7" x14ac:dyDescent="0.25">
      <c r="G500" s="77"/>
    </row>
    <row r="501" spans="7:7" x14ac:dyDescent="0.25">
      <c r="G501" s="77"/>
    </row>
    <row r="502" spans="7:7" x14ac:dyDescent="0.25">
      <c r="G502" s="77"/>
    </row>
    <row r="503" spans="7:7" x14ac:dyDescent="0.25">
      <c r="G503" s="77"/>
    </row>
    <row r="504" spans="7:7" x14ac:dyDescent="0.25">
      <c r="G504" s="77"/>
    </row>
    <row r="505" spans="7:7" x14ac:dyDescent="0.25">
      <c r="G505" s="77"/>
    </row>
    <row r="506" spans="7:7" x14ac:dyDescent="0.25">
      <c r="G506" s="77"/>
    </row>
    <row r="507" spans="7:7" x14ac:dyDescent="0.25">
      <c r="G507" s="77"/>
    </row>
    <row r="508" spans="7:7" x14ac:dyDescent="0.25">
      <c r="G508" s="77"/>
    </row>
    <row r="509" spans="7:7" x14ac:dyDescent="0.25">
      <c r="G509" s="77"/>
    </row>
    <row r="510" spans="7:7" x14ac:dyDescent="0.25">
      <c r="G510" s="77"/>
    </row>
    <row r="511" spans="7:7" x14ac:dyDescent="0.25">
      <c r="G511" s="77"/>
    </row>
    <row r="512" spans="7:7" x14ac:dyDescent="0.25">
      <c r="G512" s="77"/>
    </row>
    <row r="513" spans="7:7" x14ac:dyDescent="0.25">
      <c r="G513" s="77"/>
    </row>
    <row r="514" spans="7:7" x14ac:dyDescent="0.25">
      <c r="G514" s="77"/>
    </row>
    <row r="515" spans="7:7" x14ac:dyDescent="0.25">
      <c r="G515" s="77"/>
    </row>
    <row r="516" spans="7:7" x14ac:dyDescent="0.25">
      <c r="G516" s="77"/>
    </row>
    <row r="517" spans="7:7" x14ac:dyDescent="0.25">
      <c r="G517" s="77"/>
    </row>
    <row r="518" spans="7:7" x14ac:dyDescent="0.25">
      <c r="G518" s="77"/>
    </row>
    <row r="519" spans="7:7" x14ac:dyDescent="0.25">
      <c r="G519" s="77"/>
    </row>
    <row r="520" spans="7:7" x14ac:dyDescent="0.25">
      <c r="G520" s="77"/>
    </row>
    <row r="521" spans="7:7" x14ac:dyDescent="0.25">
      <c r="G521" s="77"/>
    </row>
    <row r="522" spans="7:7" x14ac:dyDescent="0.25">
      <c r="G522" s="77"/>
    </row>
    <row r="523" spans="7:7" x14ac:dyDescent="0.25">
      <c r="G523" s="77"/>
    </row>
    <row r="524" spans="7:7" x14ac:dyDescent="0.25">
      <c r="G524" s="77"/>
    </row>
    <row r="525" spans="7:7" x14ac:dyDescent="0.25">
      <c r="G525" s="77"/>
    </row>
    <row r="526" spans="7:7" x14ac:dyDescent="0.25">
      <c r="G526" s="77"/>
    </row>
    <row r="527" spans="7:7" x14ac:dyDescent="0.25">
      <c r="G527" s="77"/>
    </row>
    <row r="528" spans="7:7" x14ac:dyDescent="0.25">
      <c r="G528" s="77"/>
    </row>
    <row r="529" spans="7:7" x14ac:dyDescent="0.25">
      <c r="G529" s="77"/>
    </row>
    <row r="530" spans="7:7" x14ac:dyDescent="0.25">
      <c r="G530" s="77"/>
    </row>
    <row r="531" spans="7:7" x14ac:dyDescent="0.25">
      <c r="G531" s="77"/>
    </row>
    <row r="532" spans="7:7" x14ac:dyDescent="0.25">
      <c r="G532" s="77"/>
    </row>
    <row r="533" spans="7:7" x14ac:dyDescent="0.25">
      <c r="G533" s="77"/>
    </row>
    <row r="534" spans="7:7" x14ac:dyDescent="0.25">
      <c r="G534" s="77"/>
    </row>
    <row r="535" spans="7:7" x14ac:dyDescent="0.25">
      <c r="G535" s="77"/>
    </row>
    <row r="536" spans="7:7" x14ac:dyDescent="0.25">
      <c r="G536" s="77"/>
    </row>
    <row r="537" spans="7:7" x14ac:dyDescent="0.25">
      <c r="G537" s="77"/>
    </row>
    <row r="538" spans="7:7" x14ac:dyDescent="0.25">
      <c r="G538" s="77"/>
    </row>
    <row r="539" spans="7:7" x14ac:dyDescent="0.25">
      <c r="G539" s="77"/>
    </row>
    <row r="540" spans="7:7" x14ac:dyDescent="0.25">
      <c r="G540" s="77"/>
    </row>
    <row r="541" spans="7:7" x14ac:dyDescent="0.25">
      <c r="G541" s="77"/>
    </row>
    <row r="542" spans="7:7" x14ac:dyDescent="0.25">
      <c r="G542" s="77"/>
    </row>
    <row r="543" spans="7:7" x14ac:dyDescent="0.25">
      <c r="G543" s="77"/>
    </row>
    <row r="544" spans="7:7" x14ac:dyDescent="0.25">
      <c r="G544" s="77"/>
    </row>
    <row r="545" spans="7:7" x14ac:dyDescent="0.25">
      <c r="G545" s="77"/>
    </row>
    <row r="546" spans="7:7" x14ac:dyDescent="0.25">
      <c r="G546" s="77"/>
    </row>
    <row r="547" spans="7:7" x14ac:dyDescent="0.25">
      <c r="G547" s="77"/>
    </row>
    <row r="548" spans="7:7" x14ac:dyDescent="0.25">
      <c r="G548" s="77"/>
    </row>
    <row r="549" spans="7:7" x14ac:dyDescent="0.25">
      <c r="G549" s="77"/>
    </row>
    <row r="550" spans="7:7" x14ac:dyDescent="0.25">
      <c r="G550" s="77"/>
    </row>
    <row r="551" spans="7:7" x14ac:dyDescent="0.25">
      <c r="G551" s="77"/>
    </row>
    <row r="552" spans="7:7" x14ac:dyDescent="0.25">
      <c r="G552" s="77"/>
    </row>
    <row r="553" spans="7:7" x14ac:dyDescent="0.25">
      <c r="G553" s="77"/>
    </row>
    <row r="554" spans="7:7" x14ac:dyDescent="0.25">
      <c r="G554" s="77"/>
    </row>
    <row r="555" spans="7:7" x14ac:dyDescent="0.25">
      <c r="G555" s="77"/>
    </row>
    <row r="556" spans="7:7" x14ac:dyDescent="0.25">
      <c r="G556" s="77"/>
    </row>
    <row r="557" spans="7:7" x14ac:dyDescent="0.25">
      <c r="G557" s="77"/>
    </row>
    <row r="558" spans="7:7" x14ac:dyDescent="0.25">
      <c r="G558" s="77"/>
    </row>
    <row r="559" spans="7:7" x14ac:dyDescent="0.25">
      <c r="G559" s="77"/>
    </row>
    <row r="560" spans="7:7" x14ac:dyDescent="0.25">
      <c r="G560" s="77"/>
    </row>
    <row r="561" spans="7:7" x14ac:dyDescent="0.25">
      <c r="G561" s="77"/>
    </row>
    <row r="562" spans="7:7" x14ac:dyDescent="0.25">
      <c r="G562" s="77"/>
    </row>
    <row r="563" spans="7:7" x14ac:dyDescent="0.25">
      <c r="G563" s="77"/>
    </row>
    <row r="564" spans="7:7" x14ac:dyDescent="0.25">
      <c r="G564" s="77"/>
    </row>
    <row r="565" spans="7:7" x14ac:dyDescent="0.25">
      <c r="G565" s="77"/>
    </row>
    <row r="566" spans="7:7" x14ac:dyDescent="0.25">
      <c r="G566" s="77"/>
    </row>
    <row r="567" spans="7:7" x14ac:dyDescent="0.25">
      <c r="G567" s="77"/>
    </row>
    <row r="568" spans="7:7" x14ac:dyDescent="0.25">
      <c r="G568" s="77"/>
    </row>
    <row r="569" spans="7:7" x14ac:dyDescent="0.25">
      <c r="G569" s="77"/>
    </row>
    <row r="570" spans="7:7" x14ac:dyDescent="0.25">
      <c r="G570" s="77"/>
    </row>
    <row r="571" spans="7:7" x14ac:dyDescent="0.25">
      <c r="G571" s="77"/>
    </row>
    <row r="572" spans="7:7" x14ac:dyDescent="0.25">
      <c r="G572" s="77"/>
    </row>
    <row r="573" spans="7:7" x14ac:dyDescent="0.25">
      <c r="G573" s="77"/>
    </row>
    <row r="574" spans="7:7" x14ac:dyDescent="0.25">
      <c r="G574" s="77"/>
    </row>
    <row r="575" spans="7:7" x14ac:dyDescent="0.25">
      <c r="G575" s="77"/>
    </row>
    <row r="576" spans="7:7" x14ac:dyDescent="0.25">
      <c r="G576" s="77"/>
    </row>
    <row r="577" spans="7:7" x14ac:dyDescent="0.25">
      <c r="G577" s="77"/>
    </row>
    <row r="578" spans="7:7" x14ac:dyDescent="0.25">
      <c r="G578" s="77"/>
    </row>
    <row r="579" spans="7:7" x14ac:dyDescent="0.25">
      <c r="G579" s="77"/>
    </row>
    <row r="580" spans="7:7" x14ac:dyDescent="0.25">
      <c r="G580" s="77"/>
    </row>
    <row r="581" spans="7:7" x14ac:dyDescent="0.25">
      <c r="G581" s="77"/>
    </row>
    <row r="582" spans="7:7" x14ac:dyDescent="0.25">
      <c r="G582" s="77"/>
    </row>
    <row r="583" spans="7:7" x14ac:dyDescent="0.25">
      <c r="G583" s="77"/>
    </row>
    <row r="584" spans="7:7" x14ac:dyDescent="0.25">
      <c r="G584" s="77"/>
    </row>
    <row r="585" spans="7:7" x14ac:dyDescent="0.25">
      <c r="G585" s="77"/>
    </row>
    <row r="586" spans="7:7" x14ac:dyDescent="0.25">
      <c r="G586" s="77"/>
    </row>
    <row r="587" spans="7:7" x14ac:dyDescent="0.25">
      <c r="G587" s="77"/>
    </row>
    <row r="588" spans="7:7" x14ac:dyDescent="0.25">
      <c r="G588" s="77"/>
    </row>
    <row r="589" spans="7:7" x14ac:dyDescent="0.25">
      <c r="G589" s="77"/>
    </row>
    <row r="590" spans="7:7" x14ac:dyDescent="0.25">
      <c r="G590" s="77"/>
    </row>
    <row r="591" spans="7:7" x14ac:dyDescent="0.25">
      <c r="G591" s="77"/>
    </row>
    <row r="592" spans="7:7" x14ac:dyDescent="0.25">
      <c r="G592" s="77"/>
    </row>
    <row r="593" spans="7:7" x14ac:dyDescent="0.25">
      <c r="G593" s="77"/>
    </row>
    <row r="594" spans="7:7" x14ac:dyDescent="0.25">
      <c r="G594" s="77"/>
    </row>
    <row r="595" spans="7:7" x14ac:dyDescent="0.25">
      <c r="G595" s="77"/>
    </row>
    <row r="596" spans="7:7" x14ac:dyDescent="0.25">
      <c r="G596" s="77"/>
    </row>
    <row r="597" spans="7:7" x14ac:dyDescent="0.25">
      <c r="G597" s="77"/>
    </row>
    <row r="598" spans="7:7" x14ac:dyDescent="0.25">
      <c r="G598" s="77"/>
    </row>
    <row r="599" spans="7:7" x14ac:dyDescent="0.25">
      <c r="G599" s="77"/>
    </row>
    <row r="600" spans="7:7" x14ac:dyDescent="0.25">
      <c r="G600" s="77"/>
    </row>
    <row r="601" spans="7:7" x14ac:dyDescent="0.25">
      <c r="G601" s="77"/>
    </row>
    <row r="602" spans="7:7" x14ac:dyDescent="0.25">
      <c r="G602" s="77"/>
    </row>
    <row r="603" spans="7:7" x14ac:dyDescent="0.25">
      <c r="G603" s="77"/>
    </row>
    <row r="604" spans="7:7" x14ac:dyDescent="0.25">
      <c r="G604" s="77"/>
    </row>
    <row r="605" spans="7:7" x14ac:dyDescent="0.25">
      <c r="G605" s="77"/>
    </row>
    <row r="606" spans="7:7" x14ac:dyDescent="0.25">
      <c r="G606" s="77"/>
    </row>
    <row r="607" spans="7:7" x14ac:dyDescent="0.25">
      <c r="G607" s="77"/>
    </row>
    <row r="608" spans="7:7" x14ac:dyDescent="0.25">
      <c r="G608" s="77"/>
    </row>
    <row r="609" spans="7:7" x14ac:dyDescent="0.25">
      <c r="G609" s="77"/>
    </row>
    <row r="610" spans="7:7" x14ac:dyDescent="0.25">
      <c r="G610" s="77"/>
    </row>
    <row r="611" spans="7:7" x14ac:dyDescent="0.25">
      <c r="G611" s="77"/>
    </row>
    <row r="612" spans="7:7" x14ac:dyDescent="0.25">
      <c r="G612" s="77"/>
    </row>
    <row r="613" spans="7:7" x14ac:dyDescent="0.25">
      <c r="G613" s="77"/>
    </row>
    <row r="614" spans="7:7" x14ac:dyDescent="0.25">
      <c r="G614" s="77"/>
    </row>
    <row r="615" spans="7:7" x14ac:dyDescent="0.25">
      <c r="G615" s="77"/>
    </row>
    <row r="616" spans="7:7" x14ac:dyDescent="0.25">
      <c r="G616" s="77"/>
    </row>
    <row r="617" spans="7:7" x14ac:dyDescent="0.25">
      <c r="G617" s="77"/>
    </row>
    <row r="618" spans="7:7" x14ac:dyDescent="0.25">
      <c r="G618" s="77"/>
    </row>
    <row r="619" spans="7:7" x14ac:dyDescent="0.25">
      <c r="G619" s="77"/>
    </row>
    <row r="620" spans="7:7" x14ac:dyDescent="0.25">
      <c r="G620" s="77"/>
    </row>
    <row r="621" spans="7:7" x14ac:dyDescent="0.25">
      <c r="G621" s="77"/>
    </row>
    <row r="622" spans="7:7" x14ac:dyDescent="0.25">
      <c r="G622" s="77"/>
    </row>
    <row r="623" spans="7:7" x14ac:dyDescent="0.25">
      <c r="G623" s="77"/>
    </row>
    <row r="624" spans="7:7" x14ac:dyDescent="0.25">
      <c r="G624" s="77"/>
    </row>
    <row r="625" spans="7:7" x14ac:dyDescent="0.25">
      <c r="G625" s="77"/>
    </row>
    <row r="626" spans="7:7" x14ac:dyDescent="0.25">
      <c r="G626" s="77"/>
    </row>
    <row r="627" spans="7:7" x14ac:dyDescent="0.25">
      <c r="G627" s="77"/>
    </row>
    <row r="628" spans="7:7" x14ac:dyDescent="0.25">
      <c r="G628" s="77"/>
    </row>
    <row r="629" spans="7:7" x14ac:dyDescent="0.25">
      <c r="G629" s="77"/>
    </row>
    <row r="630" spans="7:7" x14ac:dyDescent="0.25">
      <c r="G630" s="77"/>
    </row>
    <row r="631" spans="7:7" x14ac:dyDescent="0.25">
      <c r="G631" s="77"/>
    </row>
    <row r="632" spans="7:7" x14ac:dyDescent="0.25">
      <c r="G632" s="77"/>
    </row>
    <row r="633" spans="7:7" x14ac:dyDescent="0.25">
      <c r="G633" s="77"/>
    </row>
    <row r="634" spans="7:7" x14ac:dyDescent="0.25">
      <c r="G634" s="77"/>
    </row>
    <row r="635" spans="7:7" x14ac:dyDescent="0.25">
      <c r="G635" s="77"/>
    </row>
    <row r="636" spans="7:7" x14ac:dyDescent="0.25">
      <c r="G636" s="77"/>
    </row>
    <row r="637" spans="7:7" x14ac:dyDescent="0.25">
      <c r="G637" s="77"/>
    </row>
    <row r="638" spans="7:7" x14ac:dyDescent="0.25">
      <c r="G638" s="77"/>
    </row>
    <row r="639" spans="7:7" x14ac:dyDescent="0.25">
      <c r="G639" s="77"/>
    </row>
    <row r="640" spans="7:7" x14ac:dyDescent="0.25">
      <c r="G640" s="77"/>
    </row>
    <row r="641" spans="7:7" x14ac:dyDescent="0.25">
      <c r="G641" s="77"/>
    </row>
    <row r="642" spans="7:7" x14ac:dyDescent="0.25">
      <c r="G642" s="77"/>
    </row>
    <row r="643" spans="7:7" x14ac:dyDescent="0.25">
      <c r="G643" s="77"/>
    </row>
    <row r="644" spans="7:7" x14ac:dyDescent="0.25">
      <c r="G644" s="77"/>
    </row>
    <row r="645" spans="7:7" x14ac:dyDescent="0.25">
      <c r="G645" s="77"/>
    </row>
    <row r="646" spans="7:7" x14ac:dyDescent="0.25">
      <c r="G646" s="77"/>
    </row>
    <row r="647" spans="7:7" x14ac:dyDescent="0.25">
      <c r="G647" s="77"/>
    </row>
    <row r="648" spans="7:7" x14ac:dyDescent="0.25">
      <c r="G648" s="77"/>
    </row>
    <row r="649" spans="7:7" x14ac:dyDescent="0.25">
      <c r="G649" s="77"/>
    </row>
    <row r="650" spans="7:7" x14ac:dyDescent="0.25">
      <c r="G650" s="77"/>
    </row>
    <row r="651" spans="7:7" x14ac:dyDescent="0.25">
      <c r="G651" s="77"/>
    </row>
    <row r="652" spans="7:7" x14ac:dyDescent="0.25">
      <c r="G652" s="77"/>
    </row>
    <row r="653" spans="7:7" x14ac:dyDescent="0.25">
      <c r="G653" s="77"/>
    </row>
    <row r="654" spans="7:7" x14ac:dyDescent="0.25">
      <c r="G654" s="77"/>
    </row>
    <row r="655" spans="7:7" x14ac:dyDescent="0.25">
      <c r="G655" s="77"/>
    </row>
    <row r="656" spans="7:7" x14ac:dyDescent="0.25">
      <c r="G656" s="77"/>
    </row>
    <row r="657" spans="7:7" x14ac:dyDescent="0.25">
      <c r="G657" s="77"/>
    </row>
    <row r="658" spans="7:7" x14ac:dyDescent="0.25">
      <c r="G658" s="77"/>
    </row>
    <row r="659" spans="7:7" x14ac:dyDescent="0.25">
      <c r="G659" s="77"/>
    </row>
    <row r="660" spans="7:7" x14ac:dyDescent="0.25">
      <c r="G660" s="77"/>
    </row>
    <row r="661" spans="7:7" x14ac:dyDescent="0.25">
      <c r="G661" s="77"/>
    </row>
    <row r="662" spans="7:7" x14ac:dyDescent="0.25">
      <c r="G662" s="77"/>
    </row>
    <row r="663" spans="7:7" x14ac:dyDescent="0.25">
      <c r="G663" s="77"/>
    </row>
    <row r="664" spans="7:7" x14ac:dyDescent="0.25">
      <c r="G664" s="77"/>
    </row>
    <row r="665" spans="7:7" x14ac:dyDescent="0.25">
      <c r="G665" s="77"/>
    </row>
    <row r="666" spans="7:7" x14ac:dyDescent="0.25">
      <c r="G666" s="77"/>
    </row>
    <row r="667" spans="7:7" x14ac:dyDescent="0.25">
      <c r="G667" s="77"/>
    </row>
    <row r="668" spans="7:7" x14ac:dyDescent="0.25">
      <c r="G668" s="77"/>
    </row>
    <row r="669" spans="7:7" x14ac:dyDescent="0.25">
      <c r="G669" s="77"/>
    </row>
    <row r="670" spans="7:7" x14ac:dyDescent="0.25">
      <c r="G670" s="77"/>
    </row>
    <row r="671" spans="7:7" x14ac:dyDescent="0.25">
      <c r="G671" s="77"/>
    </row>
    <row r="672" spans="7:7" x14ac:dyDescent="0.25">
      <c r="G672" s="77"/>
    </row>
    <row r="673" spans="7:7" x14ac:dyDescent="0.25">
      <c r="G673" s="77"/>
    </row>
    <row r="674" spans="7:7" x14ac:dyDescent="0.25">
      <c r="G674" s="77"/>
    </row>
    <row r="675" spans="7:7" x14ac:dyDescent="0.25">
      <c r="G675" s="77"/>
    </row>
    <row r="676" spans="7:7" x14ac:dyDescent="0.25">
      <c r="G676" s="77"/>
    </row>
    <row r="677" spans="7:7" x14ac:dyDescent="0.25">
      <c r="G677" s="77"/>
    </row>
    <row r="678" spans="7:7" x14ac:dyDescent="0.25">
      <c r="G678" s="77"/>
    </row>
    <row r="679" spans="7:7" x14ac:dyDescent="0.25">
      <c r="G679" s="77"/>
    </row>
    <row r="680" spans="7:7" x14ac:dyDescent="0.25">
      <c r="G680" s="77"/>
    </row>
    <row r="681" spans="7:7" x14ac:dyDescent="0.25">
      <c r="G681" s="77"/>
    </row>
    <row r="682" spans="7:7" x14ac:dyDescent="0.25">
      <c r="G682" s="77"/>
    </row>
    <row r="683" spans="7:7" x14ac:dyDescent="0.25">
      <c r="G683" s="77"/>
    </row>
    <row r="684" spans="7:7" x14ac:dyDescent="0.25">
      <c r="G684" s="77"/>
    </row>
    <row r="685" spans="7:7" x14ac:dyDescent="0.25">
      <c r="G685" s="77"/>
    </row>
    <row r="686" spans="7:7" x14ac:dyDescent="0.25">
      <c r="G686" s="77"/>
    </row>
    <row r="687" spans="7:7" x14ac:dyDescent="0.25">
      <c r="G687" s="77"/>
    </row>
    <row r="688" spans="7:7" x14ac:dyDescent="0.25">
      <c r="G688" s="77"/>
    </row>
    <row r="689" spans="7:7" x14ac:dyDescent="0.25">
      <c r="G689" s="77"/>
    </row>
    <row r="690" spans="7:7" x14ac:dyDescent="0.25">
      <c r="G690" s="77"/>
    </row>
    <row r="691" spans="7:7" x14ac:dyDescent="0.25">
      <c r="G691" s="77"/>
    </row>
    <row r="692" spans="7:7" x14ac:dyDescent="0.25">
      <c r="G692" s="77"/>
    </row>
    <row r="693" spans="7:7" x14ac:dyDescent="0.25">
      <c r="G693" s="77"/>
    </row>
    <row r="694" spans="7:7" x14ac:dyDescent="0.25">
      <c r="G694" s="77"/>
    </row>
    <row r="695" spans="7:7" x14ac:dyDescent="0.25">
      <c r="G695" s="77"/>
    </row>
    <row r="696" spans="7:7" x14ac:dyDescent="0.25">
      <c r="G696" s="77"/>
    </row>
    <row r="697" spans="7:7" x14ac:dyDescent="0.25">
      <c r="G697" s="77"/>
    </row>
    <row r="698" spans="7:7" x14ac:dyDescent="0.25">
      <c r="G698" s="77"/>
    </row>
    <row r="699" spans="7:7" x14ac:dyDescent="0.25">
      <c r="G699" s="77"/>
    </row>
    <row r="700" spans="7:7" x14ac:dyDescent="0.25">
      <c r="G700" s="77"/>
    </row>
    <row r="701" spans="7:7" x14ac:dyDescent="0.25">
      <c r="G701" s="77"/>
    </row>
    <row r="702" spans="7:7" x14ac:dyDescent="0.25">
      <c r="G702" s="77"/>
    </row>
    <row r="703" spans="7:7" x14ac:dyDescent="0.25">
      <c r="G703" s="77"/>
    </row>
    <row r="704" spans="7:7" x14ac:dyDescent="0.25">
      <c r="G704" s="77"/>
    </row>
    <row r="705" spans="7:7" x14ac:dyDescent="0.25">
      <c r="G705" s="77"/>
    </row>
    <row r="706" spans="7:7" x14ac:dyDescent="0.25">
      <c r="G706" s="77"/>
    </row>
    <row r="707" spans="7:7" x14ac:dyDescent="0.25">
      <c r="G707" s="77"/>
    </row>
    <row r="708" spans="7:7" x14ac:dyDescent="0.25">
      <c r="G708" s="77"/>
    </row>
    <row r="709" spans="7:7" x14ac:dyDescent="0.25">
      <c r="G709" s="77"/>
    </row>
    <row r="710" spans="7:7" x14ac:dyDescent="0.25">
      <c r="G710" s="77"/>
    </row>
    <row r="711" spans="7:7" x14ac:dyDescent="0.25">
      <c r="G711" s="77"/>
    </row>
    <row r="712" spans="7:7" x14ac:dyDescent="0.25">
      <c r="G712" s="77"/>
    </row>
    <row r="713" spans="7:7" x14ac:dyDescent="0.25">
      <c r="G713" s="77"/>
    </row>
    <row r="714" spans="7:7" x14ac:dyDescent="0.25">
      <c r="G714" s="77"/>
    </row>
    <row r="715" spans="7:7" x14ac:dyDescent="0.25">
      <c r="G715" s="77"/>
    </row>
    <row r="716" spans="7:7" x14ac:dyDescent="0.25">
      <c r="G716" s="77"/>
    </row>
    <row r="717" spans="7:7" x14ac:dyDescent="0.25">
      <c r="G717" s="77"/>
    </row>
    <row r="718" spans="7:7" x14ac:dyDescent="0.25">
      <c r="G718" s="77"/>
    </row>
    <row r="719" spans="7:7" x14ac:dyDescent="0.25">
      <c r="G719" s="77"/>
    </row>
    <row r="720" spans="7:7" x14ac:dyDescent="0.25">
      <c r="G720" s="77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AJ707"/>
  <sheetViews>
    <sheetView showGridLines="0" topLeftCell="F1" zoomScale="90" workbookViewId="0">
      <selection activeCell="I39" sqref="I39"/>
    </sheetView>
  </sheetViews>
  <sheetFormatPr defaultRowHeight="12.75" x14ac:dyDescent="0.2"/>
  <cols>
    <col min="1" max="1" width="10.7109375" customWidth="1"/>
    <col min="2" max="2" width="18.5703125" customWidth="1"/>
    <col min="3" max="3" width="14.7109375" customWidth="1"/>
    <col min="4" max="4" width="14.42578125" customWidth="1"/>
    <col min="5" max="5" width="14.7109375" customWidth="1"/>
    <col min="6" max="6" width="12.140625" customWidth="1"/>
    <col min="7" max="7" width="13.42578125" customWidth="1"/>
    <col min="9" max="9" width="40.85546875" customWidth="1"/>
    <col min="10" max="10" width="16.140625" customWidth="1"/>
    <col min="11" max="11" width="12.42578125" bestFit="1" customWidth="1"/>
    <col min="12" max="12" width="22" bestFit="1" customWidth="1"/>
    <col min="14" max="18" width="9.140625" hidden="1" customWidth="1"/>
    <col min="19" max="19" width="11.28515625" hidden="1" customWidth="1"/>
    <col min="20" max="33" width="9.140625" hidden="1" customWidth="1"/>
    <col min="34" max="34" width="9.28515625" hidden="1" customWidth="1"/>
    <col min="35" max="48" width="0" hidden="1" customWidth="1"/>
  </cols>
  <sheetData>
    <row r="1" spans="1:36" ht="16.5" x14ac:dyDescent="0.3">
      <c r="A1" s="180" t="s">
        <v>124</v>
      </c>
      <c r="B1" s="181"/>
      <c r="C1" s="181"/>
      <c r="D1" s="181"/>
      <c r="E1" s="181"/>
      <c r="F1" s="181"/>
      <c r="G1" s="182"/>
      <c r="I1" s="167" t="s">
        <v>85</v>
      </c>
      <c r="J1" s="168"/>
      <c r="K1" s="168"/>
      <c r="L1" s="159"/>
      <c r="M1" s="24"/>
      <c r="N1" s="68" t="s">
        <v>56</v>
      </c>
      <c r="O1" s="68"/>
      <c r="P1" s="68"/>
      <c r="Q1" s="68"/>
      <c r="R1" s="68"/>
      <c r="S1" s="60" t="s">
        <v>40</v>
      </c>
      <c r="T1" s="24"/>
      <c r="U1" s="25"/>
    </row>
    <row r="2" spans="1:36" ht="13.5" customHeight="1" x14ac:dyDescent="0.25">
      <c r="A2" s="24"/>
      <c r="B2" s="24"/>
      <c r="C2" s="27"/>
      <c r="D2" s="27"/>
      <c r="E2" s="27"/>
      <c r="F2" s="27"/>
      <c r="G2" s="27"/>
      <c r="I2" s="146" t="s">
        <v>114</v>
      </c>
      <c r="J2" s="147" t="s">
        <v>135</v>
      </c>
      <c r="K2" s="76"/>
      <c r="L2" s="160"/>
      <c r="M2" s="24"/>
      <c r="N2" s="68" t="s">
        <v>57</v>
      </c>
      <c r="O2" s="68"/>
      <c r="P2" s="68"/>
      <c r="Q2" s="68"/>
      <c r="R2" s="69"/>
      <c r="S2" s="60" t="s">
        <v>41</v>
      </c>
      <c r="T2" s="24"/>
      <c r="U2" s="25"/>
    </row>
    <row r="3" spans="1:36" ht="13.5" customHeight="1" x14ac:dyDescent="0.25">
      <c r="A3" s="24"/>
      <c r="B3" s="24"/>
      <c r="C3" s="27"/>
      <c r="D3" s="27"/>
      <c r="E3" s="27"/>
      <c r="F3" s="27"/>
      <c r="G3" s="27"/>
      <c r="I3" s="148"/>
      <c r="J3" s="76"/>
      <c r="K3" s="76"/>
      <c r="L3" s="160"/>
      <c r="M3" s="24"/>
      <c r="N3" s="68" t="s">
        <v>64</v>
      </c>
      <c r="O3" s="68"/>
      <c r="P3" s="68"/>
      <c r="Q3" s="68"/>
      <c r="R3" s="69"/>
      <c r="S3" s="60" t="s">
        <v>44</v>
      </c>
      <c r="T3" s="24"/>
      <c r="U3" s="25"/>
    </row>
    <row r="4" spans="1:36" ht="13.5" hidden="1" x14ac:dyDescent="0.25">
      <c r="A4" s="28" t="s">
        <v>37</v>
      </c>
      <c r="B4" s="183"/>
      <c r="C4" s="183"/>
      <c r="D4" s="183"/>
      <c r="E4" s="183"/>
      <c r="F4" s="183"/>
      <c r="G4" s="184"/>
      <c r="I4" s="148"/>
      <c r="J4" s="149" t="str">
        <f>TEXT(B4,"######")</f>
        <v/>
      </c>
      <c r="K4" s="76"/>
      <c r="L4" s="160"/>
      <c r="M4" s="24"/>
      <c r="N4" s="68" t="s">
        <v>65</v>
      </c>
      <c r="O4" s="68"/>
      <c r="P4" s="68"/>
      <c r="Q4" s="68"/>
      <c r="R4" s="68"/>
      <c r="S4" s="60" t="s">
        <v>45</v>
      </c>
      <c r="T4" s="24"/>
      <c r="U4" s="25"/>
    </row>
    <row r="5" spans="1:36" ht="13.5" hidden="1" x14ac:dyDescent="0.25">
      <c r="A5" s="29" t="s">
        <v>38</v>
      </c>
      <c r="B5" s="163"/>
      <c r="C5" s="163"/>
      <c r="D5" s="163"/>
      <c r="E5" s="163"/>
      <c r="F5" s="163"/>
      <c r="G5" s="164"/>
      <c r="I5" s="148"/>
      <c r="J5" s="76"/>
      <c r="K5" s="76"/>
      <c r="L5" s="160"/>
      <c r="M5" s="24"/>
      <c r="N5" s="68" t="s">
        <v>67</v>
      </c>
      <c r="O5" s="68"/>
      <c r="P5" s="68"/>
      <c r="Q5" s="68"/>
      <c r="R5" s="68"/>
      <c r="S5" s="60" t="s">
        <v>46</v>
      </c>
      <c r="T5" s="24"/>
      <c r="U5" s="25"/>
    </row>
    <row r="6" spans="1:36" ht="13.5" hidden="1" x14ac:dyDescent="0.25">
      <c r="A6" s="29" t="s">
        <v>39</v>
      </c>
      <c r="B6" s="165"/>
      <c r="C6" s="165"/>
      <c r="D6" s="165"/>
      <c r="E6" s="165"/>
      <c r="F6" s="165"/>
      <c r="G6" s="166"/>
      <c r="I6" s="148"/>
      <c r="J6" s="76"/>
      <c r="K6" s="76"/>
      <c r="L6" s="160"/>
      <c r="M6" s="24"/>
      <c r="N6" s="68" t="s">
        <v>68</v>
      </c>
      <c r="O6" s="68"/>
      <c r="P6" s="68"/>
      <c r="Q6" s="68"/>
      <c r="R6" s="68"/>
      <c r="S6" s="60" t="s">
        <v>47</v>
      </c>
      <c r="T6" s="24"/>
      <c r="U6" s="25"/>
    </row>
    <row r="7" spans="1:36" ht="13.5" x14ac:dyDescent="0.25">
      <c r="A7" s="28" t="s">
        <v>40</v>
      </c>
      <c r="B7" s="170" t="str">
        <f>J2</f>
        <v>Autor</v>
      </c>
      <c r="C7" s="170"/>
      <c r="D7" s="170"/>
      <c r="E7" s="170"/>
      <c r="F7" s="170"/>
      <c r="G7" s="171"/>
      <c r="I7" s="146" t="s">
        <v>112</v>
      </c>
      <c r="J7" s="147" t="s">
        <v>87</v>
      </c>
      <c r="K7" s="76"/>
      <c r="L7" s="160"/>
      <c r="M7" s="24"/>
      <c r="N7" s="68"/>
      <c r="O7" s="68"/>
      <c r="P7" s="68"/>
      <c r="Q7" s="68"/>
      <c r="R7" s="68"/>
      <c r="S7" s="60" t="s">
        <v>48</v>
      </c>
      <c r="T7" s="24"/>
      <c r="U7" s="25"/>
    </row>
    <row r="8" spans="1:36" ht="13.5" hidden="1" x14ac:dyDescent="0.25">
      <c r="A8" s="29" t="str">
        <f>IF(A7=S1,S2,IF(A7=S3,S4,IF(A7=S5,S6,IF(A7=S7,S8,0))))</f>
        <v>RÉU     :</v>
      </c>
      <c r="B8" s="163"/>
      <c r="C8" s="163"/>
      <c r="D8" s="163"/>
      <c r="E8" s="163"/>
      <c r="F8" s="163"/>
      <c r="G8" s="164"/>
      <c r="I8" s="146"/>
      <c r="J8" s="147"/>
      <c r="K8" s="76"/>
      <c r="L8" s="160"/>
      <c r="M8" s="24"/>
      <c r="N8" s="66"/>
      <c r="O8" s="24"/>
      <c r="P8" s="24"/>
      <c r="Q8" s="24"/>
      <c r="R8" s="24"/>
      <c r="S8" s="60" t="s">
        <v>49</v>
      </c>
      <c r="T8" s="24"/>
      <c r="U8" s="25"/>
    </row>
    <row r="9" spans="1:36" ht="13.5" x14ac:dyDescent="0.25">
      <c r="A9" s="32"/>
      <c r="B9" s="33"/>
      <c r="C9" s="34"/>
      <c r="D9" s="34"/>
      <c r="E9" s="62" t="s">
        <v>35</v>
      </c>
      <c r="F9" s="63"/>
      <c r="G9" s="64">
        <f ca="1">TODAY()</f>
        <v>43245</v>
      </c>
      <c r="I9" s="146" t="s">
        <v>113</v>
      </c>
      <c r="J9" s="147" t="s">
        <v>87</v>
      </c>
      <c r="K9" s="76"/>
      <c r="L9" s="160"/>
      <c r="M9" s="24"/>
      <c r="N9" s="66"/>
      <c r="O9" s="24"/>
      <c r="P9" s="24"/>
      <c r="Q9" s="24"/>
      <c r="R9" s="24"/>
      <c r="S9" s="60"/>
      <c r="T9" s="24"/>
      <c r="U9" s="25"/>
    </row>
    <row r="10" spans="1:36" ht="13.5" x14ac:dyDescent="0.25">
      <c r="A10" s="26"/>
      <c r="B10" s="26"/>
      <c r="C10" s="30"/>
      <c r="D10" s="30"/>
      <c r="E10" s="31"/>
      <c r="F10" s="31"/>
      <c r="G10" s="35"/>
      <c r="I10" s="146"/>
      <c r="J10" s="76"/>
      <c r="K10" s="76"/>
      <c r="L10" s="160"/>
      <c r="M10" s="24"/>
      <c r="N10" s="24"/>
      <c r="O10" s="24"/>
      <c r="P10" s="24"/>
      <c r="Q10" s="24"/>
      <c r="R10" s="24"/>
      <c r="S10" s="60"/>
      <c r="T10" s="24"/>
      <c r="U10" s="25"/>
    </row>
    <row r="11" spans="1:36" ht="13.5" hidden="1" x14ac:dyDescent="0.25">
      <c r="A11" s="36" t="s">
        <v>54</v>
      </c>
      <c r="B11" s="37"/>
      <c r="C11" s="174" t="s">
        <v>56</v>
      </c>
      <c r="D11" s="174"/>
      <c r="E11" s="175"/>
      <c r="F11" s="31"/>
      <c r="G11" s="35"/>
      <c r="I11" s="146"/>
      <c r="J11" s="76"/>
      <c r="K11" s="76"/>
      <c r="L11" s="160"/>
      <c r="M11" s="24"/>
      <c r="P11" s="24"/>
      <c r="Q11" s="24"/>
      <c r="R11" s="24"/>
      <c r="S11" s="61"/>
      <c r="T11" s="24"/>
      <c r="U11" s="25"/>
    </row>
    <row r="12" spans="1:36" ht="13.5" hidden="1" x14ac:dyDescent="0.25">
      <c r="A12" s="67" t="s">
        <v>55</v>
      </c>
      <c r="B12" s="31"/>
      <c r="C12" s="176" t="s">
        <v>56</v>
      </c>
      <c r="D12" s="176"/>
      <c r="E12" s="177"/>
      <c r="F12" s="31"/>
      <c r="G12" s="35"/>
      <c r="I12" s="146"/>
      <c r="J12" s="76"/>
      <c r="K12" s="76"/>
      <c r="L12" s="160"/>
      <c r="M12" s="24"/>
      <c r="P12" s="24"/>
      <c r="Q12" s="24"/>
      <c r="R12" s="24"/>
      <c r="S12" s="61"/>
      <c r="T12" s="24"/>
      <c r="U12" s="25"/>
    </row>
    <row r="13" spans="1:36" ht="13.5" hidden="1" x14ac:dyDescent="0.25">
      <c r="A13" s="38" t="s">
        <v>36</v>
      </c>
      <c r="B13" s="39"/>
      <c r="C13" s="178">
        <f ca="1">G9</f>
        <v>43245</v>
      </c>
      <c r="D13" s="178"/>
      <c r="E13" s="179"/>
      <c r="I13" s="146"/>
      <c r="J13" s="76"/>
      <c r="K13" s="76"/>
      <c r="L13" s="160"/>
      <c r="M13" s="24"/>
      <c r="P13" s="24"/>
      <c r="Q13" s="24"/>
      <c r="R13" s="24"/>
      <c r="S13" s="61"/>
      <c r="T13" s="24"/>
      <c r="U13" s="25"/>
    </row>
    <row r="14" spans="1:36" ht="13.5" x14ac:dyDescent="0.25">
      <c r="A14" s="31"/>
      <c r="B14" s="31"/>
      <c r="C14" s="42"/>
      <c r="D14" s="40"/>
      <c r="E14" s="43"/>
      <c r="F14" s="44"/>
      <c r="G14" s="45"/>
      <c r="I14" s="146" t="s">
        <v>128</v>
      </c>
      <c r="J14" s="150">
        <v>0</v>
      </c>
      <c r="K14" s="76"/>
      <c r="L14" s="160"/>
      <c r="M14" s="24"/>
      <c r="N14" s="24"/>
      <c r="O14" s="24"/>
      <c r="P14" s="24"/>
      <c r="Q14" s="24"/>
      <c r="R14" s="24"/>
      <c r="S14" s="61"/>
      <c r="T14" s="24"/>
      <c r="U14" s="25"/>
    </row>
    <row r="15" spans="1:36" ht="13.5" x14ac:dyDescent="0.25">
      <c r="A15" s="115" t="s">
        <v>118</v>
      </c>
      <c r="B15" s="115"/>
      <c r="C15" s="116"/>
      <c r="D15" s="144">
        <v>42522</v>
      </c>
      <c r="E15" s="145">
        <v>42552</v>
      </c>
      <c r="F15" s="144"/>
      <c r="G15" s="144"/>
      <c r="I15" s="146" t="s">
        <v>115</v>
      </c>
      <c r="J15" s="150">
        <v>0.05</v>
      </c>
      <c r="K15" s="76"/>
      <c r="L15" s="160"/>
      <c r="M15" s="24"/>
      <c r="N15" s="24"/>
      <c r="O15" s="24"/>
      <c r="P15" s="24"/>
      <c r="Q15" s="24"/>
      <c r="R15" s="24"/>
      <c r="S15" s="61"/>
      <c r="T15" s="24"/>
      <c r="U15" s="25"/>
    </row>
    <row r="16" spans="1:36" ht="13.5" x14ac:dyDescent="0.25">
      <c r="A16" s="31" t="s">
        <v>72</v>
      </c>
      <c r="B16" s="31"/>
      <c r="C16" s="42"/>
      <c r="D16" s="140">
        <f>VLOOKUP(J7,Elementos!B16:D28,2,)</f>
        <v>4304.08</v>
      </c>
      <c r="E16" s="139">
        <f>VLOOKUP(J9,Elementos!B16:D28,3,)</f>
        <v>4367.68</v>
      </c>
      <c r="F16" s="100"/>
      <c r="G16" s="45"/>
      <c r="I16" s="146" t="s">
        <v>116</v>
      </c>
      <c r="J16" s="150">
        <v>0</v>
      </c>
      <c r="K16" s="76"/>
      <c r="L16" s="160"/>
      <c r="M16" s="24"/>
      <c r="N16" s="24"/>
      <c r="O16" s="24"/>
      <c r="P16" s="24"/>
      <c r="Q16" s="24"/>
      <c r="R16" s="24"/>
      <c r="S16" s="61"/>
      <c r="T16" s="24"/>
      <c r="U16" s="25"/>
      <c r="AG16" t="s">
        <v>99</v>
      </c>
      <c r="AH16" s="141">
        <v>0</v>
      </c>
      <c r="AI16" s="141">
        <v>0</v>
      </c>
      <c r="AJ16" s="141">
        <v>0</v>
      </c>
    </row>
    <row r="17" spans="1:36" ht="13.5" x14ac:dyDescent="0.25">
      <c r="A17" s="31" t="s">
        <v>73</v>
      </c>
      <c r="B17" s="31"/>
      <c r="C17" s="42"/>
      <c r="D17" s="101">
        <f>D16*97%</f>
        <v>4174.9575999999997</v>
      </c>
      <c r="E17" s="139">
        <f>E16*104%</f>
        <v>4542.3872000000001</v>
      </c>
      <c r="F17" s="100"/>
      <c r="G17" s="45"/>
      <c r="I17" s="146" t="s">
        <v>117</v>
      </c>
      <c r="J17" s="150">
        <v>0</v>
      </c>
      <c r="K17" s="76"/>
      <c r="L17" s="161" t="s">
        <v>133</v>
      </c>
      <c r="M17" s="24"/>
      <c r="N17" s="24"/>
      <c r="O17" s="24"/>
      <c r="P17" s="24"/>
      <c r="Q17" s="24"/>
      <c r="R17" s="24"/>
      <c r="S17" s="61"/>
      <c r="T17" s="24"/>
      <c r="U17" s="25"/>
      <c r="AG17" t="s">
        <v>98</v>
      </c>
      <c r="AH17" s="141">
        <v>0.01</v>
      </c>
      <c r="AI17" s="141">
        <v>0.05</v>
      </c>
      <c r="AJ17" s="141">
        <v>0.35</v>
      </c>
    </row>
    <row r="18" spans="1:36" ht="13.5" x14ac:dyDescent="0.25">
      <c r="A18" s="31" t="s">
        <v>125</v>
      </c>
      <c r="B18" s="31"/>
      <c r="C18" s="42"/>
      <c r="D18" s="101">
        <f>D16*J14</f>
        <v>0</v>
      </c>
      <c r="E18" s="139">
        <f>E16*J14</f>
        <v>0</v>
      </c>
      <c r="F18" s="100"/>
      <c r="G18" s="45"/>
      <c r="I18" s="148"/>
      <c r="J18" s="155">
        <v>42522</v>
      </c>
      <c r="K18" s="155">
        <v>42552</v>
      </c>
      <c r="L18" s="156">
        <v>42552</v>
      </c>
      <c r="M18" s="24"/>
      <c r="N18" s="24"/>
      <c r="O18" s="24"/>
      <c r="P18" s="24"/>
      <c r="Q18" s="24"/>
      <c r="R18" s="24"/>
      <c r="S18" s="61"/>
      <c r="T18" s="24"/>
      <c r="U18" s="25"/>
      <c r="AG18" t="s">
        <v>97</v>
      </c>
      <c r="AH18" s="141">
        <v>0.02</v>
      </c>
      <c r="AI18" s="141">
        <v>7.4999999999999997E-2</v>
      </c>
    </row>
    <row r="19" spans="1:36" ht="13.5" x14ac:dyDescent="0.25">
      <c r="A19" s="31" t="s">
        <v>76</v>
      </c>
      <c r="B19" s="31"/>
      <c r="C19" s="42"/>
      <c r="D19" s="101">
        <f>D27</f>
        <v>848.09</v>
      </c>
      <c r="E19" s="101">
        <f>E27</f>
        <v>856.57</v>
      </c>
      <c r="F19" s="100"/>
      <c r="G19" s="45"/>
      <c r="I19" s="151" t="s">
        <v>119</v>
      </c>
      <c r="J19" s="152">
        <v>4240.47</v>
      </c>
      <c r="K19" s="152">
        <v>4240.47</v>
      </c>
      <c r="L19" s="157">
        <v>42.4</v>
      </c>
      <c r="M19" s="24"/>
      <c r="N19" s="24"/>
      <c r="O19" s="24"/>
      <c r="P19" s="24"/>
      <c r="Q19" s="24"/>
      <c r="R19" s="24"/>
      <c r="S19" s="61"/>
      <c r="T19" s="24"/>
      <c r="U19" s="25"/>
      <c r="AG19" t="s">
        <v>96</v>
      </c>
      <c r="AH19" s="141">
        <v>0.03</v>
      </c>
      <c r="AI19" s="141">
        <v>0.1</v>
      </c>
    </row>
    <row r="20" spans="1:36" ht="13.5" x14ac:dyDescent="0.25">
      <c r="A20" s="31" t="s">
        <v>77</v>
      </c>
      <c r="B20" s="31"/>
      <c r="C20" s="42"/>
      <c r="D20" s="101">
        <f>D16*J16</f>
        <v>0</v>
      </c>
      <c r="E20" s="139">
        <f>E16*J16</f>
        <v>0</v>
      </c>
      <c r="F20" s="100"/>
      <c r="G20" s="45"/>
      <c r="I20" s="151" t="s">
        <v>120</v>
      </c>
      <c r="J20" s="152">
        <v>3816.42</v>
      </c>
      <c r="K20" s="152">
        <v>3816.42</v>
      </c>
      <c r="L20" s="157">
        <v>241.99</v>
      </c>
      <c r="M20" s="24"/>
      <c r="N20" s="24"/>
      <c r="O20" s="24"/>
      <c r="P20" s="24"/>
      <c r="Q20" s="24"/>
      <c r="R20" s="24"/>
      <c r="S20" s="61"/>
      <c r="T20" s="24"/>
      <c r="U20" s="25"/>
      <c r="AG20" t="s">
        <v>95</v>
      </c>
      <c r="AH20" s="141"/>
      <c r="AI20" s="141">
        <v>0.125</v>
      </c>
    </row>
    <row r="21" spans="1:36" ht="13.5" x14ac:dyDescent="0.25">
      <c r="A21" s="31" t="s">
        <v>78</v>
      </c>
      <c r="B21" s="31"/>
      <c r="C21" s="42"/>
      <c r="D21" s="101">
        <f>D29</f>
        <v>0</v>
      </c>
      <c r="E21" s="101">
        <f>E29</f>
        <v>0</v>
      </c>
      <c r="F21" s="100"/>
      <c r="G21" s="45"/>
      <c r="I21" s="151" t="s">
        <v>127</v>
      </c>
      <c r="J21" s="152"/>
      <c r="K21" s="152"/>
      <c r="L21" s="157"/>
      <c r="M21" s="24"/>
      <c r="N21" s="24"/>
      <c r="O21" s="24"/>
      <c r="P21" s="24"/>
      <c r="Q21" s="24"/>
      <c r="R21" s="24"/>
      <c r="S21" s="61"/>
      <c r="T21" s="24"/>
      <c r="U21" s="25"/>
      <c r="AG21" t="s">
        <v>94</v>
      </c>
      <c r="AH21" s="141"/>
    </row>
    <row r="22" spans="1:36" ht="13.5" x14ac:dyDescent="0.25">
      <c r="A22" s="104" t="s">
        <v>82</v>
      </c>
      <c r="B22" s="104"/>
      <c r="C22" s="105"/>
      <c r="D22" s="106">
        <f>SUM(D16:D21)</f>
        <v>9327.1275999999998</v>
      </c>
      <c r="E22" s="106">
        <f>SUM(E16:E21)</f>
        <v>9766.637200000001</v>
      </c>
      <c r="F22" s="103"/>
      <c r="G22" s="111"/>
      <c r="I22" s="151" t="s">
        <v>121</v>
      </c>
      <c r="J22" s="152">
        <v>848.09</v>
      </c>
      <c r="K22" s="152">
        <v>848.09</v>
      </c>
      <c r="L22" s="157">
        <v>8.48</v>
      </c>
      <c r="M22" s="24"/>
      <c r="N22" s="24"/>
      <c r="O22" s="24"/>
      <c r="P22" s="24"/>
      <c r="Q22" s="24"/>
      <c r="R22" s="24"/>
      <c r="S22" s="61"/>
      <c r="T22" s="24"/>
      <c r="U22" s="25"/>
      <c r="AG22" t="s">
        <v>93</v>
      </c>
      <c r="AH22" s="141"/>
    </row>
    <row r="23" spans="1:36" ht="13.5" x14ac:dyDescent="0.25">
      <c r="A23" s="31"/>
      <c r="B23" s="31"/>
      <c r="C23" s="42"/>
      <c r="D23" s="101"/>
      <c r="E23" s="102"/>
      <c r="F23" s="100"/>
      <c r="G23" s="112"/>
      <c r="I23" s="151" t="s">
        <v>122</v>
      </c>
      <c r="J23" s="152"/>
      <c r="K23" s="152"/>
      <c r="L23" s="157"/>
      <c r="M23" s="24"/>
      <c r="N23" s="24"/>
      <c r="O23" s="24"/>
      <c r="P23" s="24"/>
      <c r="Q23" s="24"/>
      <c r="R23" s="24"/>
      <c r="S23" s="61"/>
      <c r="T23" s="24"/>
      <c r="U23" s="25"/>
      <c r="AG23" t="s">
        <v>92</v>
      </c>
      <c r="AH23" s="141"/>
    </row>
    <row r="24" spans="1:36" ht="14.25" thickBot="1" x14ac:dyDescent="0.3">
      <c r="A24" s="31" t="s">
        <v>74</v>
      </c>
      <c r="B24" s="31"/>
      <c r="C24" s="42"/>
      <c r="D24" s="101">
        <f t="shared" ref="D24:D29" si="0">J19</f>
        <v>4240.47</v>
      </c>
      <c r="E24" s="102">
        <f t="shared" ref="E24:E29" si="1">SUM(K19:L19)</f>
        <v>4282.87</v>
      </c>
      <c r="F24" s="100"/>
      <c r="G24" s="112"/>
      <c r="I24" s="153" t="s">
        <v>123</v>
      </c>
      <c r="J24" s="154"/>
      <c r="K24" s="154"/>
      <c r="L24" s="158"/>
      <c r="M24" s="24"/>
      <c r="N24" s="24"/>
      <c r="O24" s="24"/>
      <c r="P24" s="24"/>
      <c r="Q24" s="24"/>
      <c r="R24" s="24"/>
      <c r="S24" s="61"/>
      <c r="T24" s="24"/>
      <c r="U24" s="25"/>
      <c r="AG24" t="s">
        <v>91</v>
      </c>
    </row>
    <row r="25" spans="1:36" ht="13.5" x14ac:dyDescent="0.25">
      <c r="A25" s="31" t="s">
        <v>75</v>
      </c>
      <c r="B25" s="31"/>
      <c r="C25" s="42"/>
      <c r="D25" s="101">
        <f t="shared" si="0"/>
        <v>3816.42</v>
      </c>
      <c r="E25" s="102">
        <f t="shared" si="1"/>
        <v>4058.41</v>
      </c>
      <c r="F25" s="100"/>
      <c r="G25" s="112"/>
      <c r="M25" s="24"/>
      <c r="N25" s="24"/>
      <c r="O25" s="24"/>
      <c r="P25" s="24"/>
      <c r="Q25" s="24"/>
      <c r="R25" s="24"/>
      <c r="S25" s="61"/>
      <c r="T25" s="24"/>
      <c r="U25" s="25"/>
      <c r="AG25" t="s">
        <v>90</v>
      </c>
    </row>
    <row r="26" spans="1:36" ht="13.5" x14ac:dyDescent="0.25">
      <c r="A26" s="31" t="s">
        <v>126</v>
      </c>
      <c r="B26" s="31"/>
      <c r="C26" s="42"/>
      <c r="D26" s="101">
        <f t="shared" si="0"/>
        <v>0</v>
      </c>
      <c r="E26" s="102">
        <f t="shared" si="1"/>
        <v>0</v>
      </c>
      <c r="F26" s="100"/>
      <c r="G26" s="112"/>
      <c r="M26" s="24"/>
      <c r="N26" s="24"/>
      <c r="O26" s="24"/>
      <c r="P26" s="24"/>
      <c r="Q26" s="24"/>
      <c r="R26" s="24"/>
      <c r="S26" s="61"/>
      <c r="T26" s="24"/>
      <c r="U26" s="25"/>
      <c r="AG26" t="s">
        <v>89</v>
      </c>
    </row>
    <row r="27" spans="1:36" ht="13.5" x14ac:dyDescent="0.25">
      <c r="A27" s="31" t="s">
        <v>79</v>
      </c>
      <c r="B27" s="31"/>
      <c r="C27" s="42"/>
      <c r="D27" s="101">
        <f t="shared" si="0"/>
        <v>848.09</v>
      </c>
      <c r="E27" s="102">
        <f t="shared" si="1"/>
        <v>856.57</v>
      </c>
      <c r="F27" s="100"/>
      <c r="G27" s="100"/>
      <c r="M27" s="24"/>
      <c r="N27" s="24"/>
      <c r="O27" s="24"/>
      <c r="P27" s="24"/>
      <c r="Q27" s="24"/>
      <c r="R27" s="24"/>
      <c r="S27" s="61"/>
      <c r="T27" s="24"/>
      <c r="U27" s="25"/>
      <c r="AG27" t="s">
        <v>88</v>
      </c>
    </row>
    <row r="28" spans="1:36" ht="13.5" x14ac:dyDescent="0.25">
      <c r="A28" s="31" t="s">
        <v>80</v>
      </c>
      <c r="B28" s="31"/>
      <c r="C28" s="42"/>
      <c r="D28" s="101">
        <f t="shared" si="0"/>
        <v>0</v>
      </c>
      <c r="E28" s="102">
        <f t="shared" si="1"/>
        <v>0</v>
      </c>
      <c r="F28" s="114"/>
      <c r="G28" s="112"/>
      <c r="M28" s="24"/>
      <c r="N28" s="24"/>
      <c r="O28" s="24"/>
      <c r="P28" s="24"/>
      <c r="Q28" s="24"/>
      <c r="R28" s="24"/>
      <c r="S28" s="61"/>
      <c r="T28" s="24"/>
      <c r="U28" s="25"/>
      <c r="AG28" t="s">
        <v>87</v>
      </c>
    </row>
    <row r="29" spans="1:36" ht="13.5" x14ac:dyDescent="0.25">
      <c r="A29" s="31" t="s">
        <v>81</v>
      </c>
      <c r="B29" s="31"/>
      <c r="C29" s="42"/>
      <c r="D29" s="101">
        <f t="shared" si="0"/>
        <v>0</v>
      </c>
      <c r="E29" s="102">
        <f t="shared" si="1"/>
        <v>0</v>
      </c>
      <c r="F29" s="100"/>
      <c r="G29" s="112"/>
      <c r="M29" s="24"/>
      <c r="N29" s="24"/>
      <c r="O29" s="24"/>
      <c r="P29" s="24"/>
      <c r="Q29" s="24"/>
      <c r="R29" s="24"/>
      <c r="S29" s="61"/>
      <c r="T29" s="24"/>
      <c r="U29" s="25"/>
    </row>
    <row r="30" spans="1:36" ht="13.5" x14ac:dyDescent="0.25">
      <c r="A30" s="108" t="s">
        <v>83</v>
      </c>
      <c r="B30" s="108"/>
      <c r="C30" s="109"/>
      <c r="D30" s="110">
        <f>SUM(D24:D29)</f>
        <v>8904.98</v>
      </c>
      <c r="E30" s="110">
        <f>SUM(E24:E29)</f>
        <v>9197.8499999999985</v>
      </c>
      <c r="F30" s="107"/>
      <c r="G30" s="113"/>
      <c r="M30" s="24"/>
      <c r="N30" s="24"/>
      <c r="O30" s="24"/>
      <c r="P30" s="24"/>
      <c r="Q30" s="24"/>
      <c r="R30" s="24"/>
      <c r="S30" s="61"/>
      <c r="T30" s="24"/>
      <c r="U30" s="25"/>
    </row>
    <row r="31" spans="1:36" ht="13.5" x14ac:dyDescent="0.25">
      <c r="A31" s="31"/>
      <c r="B31" s="31"/>
      <c r="C31" s="42"/>
      <c r="D31" s="101"/>
      <c r="E31" s="102"/>
      <c r="F31" s="100"/>
      <c r="G31" s="112"/>
      <c r="M31" s="24"/>
      <c r="N31" s="24"/>
      <c r="O31" s="24"/>
      <c r="P31" s="24"/>
      <c r="Q31" s="24"/>
      <c r="R31" s="24"/>
      <c r="S31" s="61"/>
      <c r="T31" s="24"/>
      <c r="U31" s="25"/>
    </row>
    <row r="32" spans="1:36" ht="13.5" x14ac:dyDescent="0.25">
      <c r="A32" s="115" t="s">
        <v>84</v>
      </c>
      <c r="B32" s="115"/>
      <c r="C32" s="116"/>
      <c r="D32" s="117">
        <f>D22-D30</f>
        <v>422.14760000000024</v>
      </c>
      <c r="E32" s="117">
        <f>E22-E30</f>
        <v>568.78720000000249</v>
      </c>
      <c r="F32" s="118"/>
      <c r="G32" s="119"/>
      <c r="M32" s="24"/>
      <c r="N32" s="24"/>
      <c r="O32" s="24"/>
      <c r="P32" s="24"/>
      <c r="Q32" s="24"/>
      <c r="R32" s="24"/>
      <c r="S32" s="61"/>
      <c r="T32" s="24"/>
      <c r="U32" s="25"/>
    </row>
    <row r="33" spans="1:21" ht="13.5" hidden="1" x14ac:dyDescent="0.25">
      <c r="A33" s="142"/>
      <c r="B33" s="142"/>
      <c r="C33" s="143"/>
      <c r="D33" s="138"/>
      <c r="E33" s="138"/>
      <c r="F33" s="100"/>
      <c r="G33" s="112"/>
      <c r="M33" s="24"/>
      <c r="N33" s="24"/>
      <c r="O33" s="24"/>
      <c r="P33" s="24"/>
      <c r="Q33" s="24"/>
      <c r="R33" s="24"/>
      <c r="S33" s="61"/>
      <c r="T33" s="24"/>
      <c r="U33" s="25"/>
    </row>
    <row r="34" spans="1:21" ht="13.5" x14ac:dyDescent="0.25">
      <c r="A34" s="31"/>
      <c r="B34" s="31"/>
      <c r="C34" s="42"/>
      <c r="D34" s="101"/>
      <c r="E34" s="102"/>
      <c r="F34" s="100"/>
      <c r="G34" s="112"/>
      <c r="M34" s="24"/>
      <c r="N34" s="24"/>
      <c r="O34" s="24"/>
      <c r="P34" s="24"/>
      <c r="Q34" s="24"/>
      <c r="R34" s="24"/>
      <c r="S34" s="61"/>
      <c r="T34" s="24"/>
      <c r="U34" s="25"/>
    </row>
    <row r="35" spans="1:21" ht="13.5" x14ac:dyDescent="0.25">
      <c r="A35" s="41" t="s">
        <v>46</v>
      </c>
      <c r="B35" s="172" t="str">
        <f>B7</f>
        <v>Autor</v>
      </c>
      <c r="C35" s="172"/>
      <c r="D35" s="172"/>
      <c r="E35" s="172"/>
      <c r="F35" s="172"/>
      <c r="G35" s="173"/>
      <c r="M35" s="24"/>
      <c r="N35" s="24"/>
      <c r="O35" s="24"/>
      <c r="P35" s="24"/>
      <c r="Q35" s="24"/>
      <c r="R35" s="24"/>
      <c r="S35" s="61"/>
      <c r="T35" s="24"/>
      <c r="U35" s="25"/>
    </row>
    <row r="36" spans="1:21" ht="13.5" x14ac:dyDescent="0.25">
      <c r="A36" s="46" t="s">
        <v>0</v>
      </c>
      <c r="B36" s="47" t="s">
        <v>25</v>
      </c>
      <c r="C36" s="47" t="s">
        <v>28</v>
      </c>
      <c r="D36" s="47" t="s">
        <v>26</v>
      </c>
      <c r="E36" s="47" t="s">
        <v>33</v>
      </c>
      <c r="F36" s="47" t="s">
        <v>32</v>
      </c>
      <c r="G36" s="48" t="s">
        <v>25</v>
      </c>
      <c r="M36" s="24"/>
      <c r="N36" s="24"/>
      <c r="O36" s="24"/>
      <c r="P36" s="24"/>
      <c r="Q36" s="24"/>
      <c r="R36" s="24"/>
      <c r="S36" s="61"/>
      <c r="T36" s="24"/>
      <c r="U36" s="25"/>
    </row>
    <row r="37" spans="1:21" ht="13.5" x14ac:dyDescent="0.25">
      <c r="A37" s="49" t="s">
        <v>34</v>
      </c>
      <c r="B37" s="50" t="s">
        <v>26</v>
      </c>
      <c r="C37" s="50" t="s">
        <v>29</v>
      </c>
      <c r="D37" s="50" t="s">
        <v>30</v>
      </c>
      <c r="E37" s="50" t="s">
        <v>42</v>
      </c>
      <c r="F37" s="50" t="s">
        <v>31</v>
      </c>
      <c r="G37" s="51" t="s">
        <v>27</v>
      </c>
      <c r="M37" s="24"/>
      <c r="N37" s="24"/>
      <c r="O37" s="24"/>
      <c r="P37" s="24"/>
      <c r="Q37" s="24"/>
      <c r="R37" s="24"/>
      <c r="S37" s="61"/>
      <c r="T37" s="24"/>
      <c r="U37" s="25"/>
    </row>
    <row r="38" spans="1:21" ht="13.5" x14ac:dyDescent="0.25">
      <c r="A38" s="52">
        <f>D15</f>
        <v>42522</v>
      </c>
      <c r="B38" s="71">
        <f>D32</f>
        <v>422.14760000000024</v>
      </c>
      <c r="C38" s="53">
        <f ca="1">VLOOKUP($G$9,'Composição de Índices'!$C$2:$H$500,6)/VLOOKUP(Técnicos!A38,'Composição de Índices'!$C$2:$H$500,6)</f>
        <v>1.0642689834590453</v>
      </c>
      <c r="D38" s="54">
        <f t="shared" ref="D38:D101" ca="1" si="2">ROUND(B38*C38,2)</f>
        <v>449.28</v>
      </c>
      <c r="E38" s="70">
        <f ca="1">'Composição dos juros'!F9</f>
        <v>0</v>
      </c>
      <c r="F38" s="54">
        <f t="shared" ref="F38:F101" ca="1" si="3">ROUND(D38*E38,2)</f>
        <v>0</v>
      </c>
      <c r="G38" s="54">
        <f t="shared" ref="G38:G101" ca="1" si="4">D38+F38</f>
        <v>449.28</v>
      </c>
      <c r="M38" s="24"/>
      <c r="N38" s="24"/>
      <c r="O38" s="24"/>
      <c r="P38" s="24"/>
      <c r="Q38" s="24"/>
      <c r="R38" s="24"/>
      <c r="S38" s="61"/>
      <c r="T38" s="24"/>
      <c r="U38" s="25"/>
    </row>
    <row r="39" spans="1:21" ht="13.5" x14ac:dyDescent="0.25">
      <c r="A39" s="52">
        <f>E15</f>
        <v>42552</v>
      </c>
      <c r="B39" s="71">
        <f>E32</f>
        <v>568.78720000000249</v>
      </c>
      <c r="C39" s="53">
        <f ca="1">VLOOKUP($G$9,'Composição de Índices'!$C$2:$H$500,6)/VLOOKUP(Técnicos!A39,'Composição de Índices'!$C$2:$H$500,6)</f>
        <v>1.0600288679870968</v>
      </c>
      <c r="D39" s="54">
        <f t="shared" ca="1" si="2"/>
        <v>602.92999999999995</v>
      </c>
      <c r="E39" s="70">
        <f ca="1">'Composição dos juros'!F10</f>
        <v>0</v>
      </c>
      <c r="F39" s="54">
        <f t="shared" ca="1" si="3"/>
        <v>0</v>
      </c>
      <c r="G39" s="54">
        <f t="shared" ca="1" si="4"/>
        <v>602.92999999999995</v>
      </c>
      <c r="M39" s="24"/>
      <c r="N39" s="24"/>
      <c r="O39" s="24"/>
      <c r="P39" s="24"/>
      <c r="Q39" s="24"/>
      <c r="R39" s="24"/>
      <c r="S39" s="61"/>
      <c r="T39" s="24"/>
      <c r="U39" s="25"/>
    </row>
    <row r="40" spans="1:21" ht="13.5" hidden="1" x14ac:dyDescent="0.25">
      <c r="A40" s="52">
        <v>29281</v>
      </c>
      <c r="B40" s="71">
        <v>0</v>
      </c>
      <c r="C40" s="53">
        <f ca="1">VLOOKUP($G$9,'Composição de Índices'!$C$2:$H$500,6)/VLOOKUP(Técnicos!A40,'Composição de Índices'!$C$2:$H$500,6)</f>
        <v>0.110186344414043</v>
      </c>
      <c r="D40" s="54">
        <f t="shared" ca="1" si="2"/>
        <v>0</v>
      </c>
      <c r="E40" s="70">
        <f ca="1">'Composição dos juros'!F11</f>
        <v>0</v>
      </c>
      <c r="F40" s="54">
        <f t="shared" ca="1" si="3"/>
        <v>0</v>
      </c>
      <c r="G40" s="54">
        <f t="shared" ca="1" si="4"/>
        <v>0</v>
      </c>
      <c r="M40" s="24"/>
      <c r="N40" s="24"/>
      <c r="O40" s="24"/>
      <c r="P40" s="24"/>
      <c r="Q40" s="24"/>
      <c r="R40" s="24"/>
      <c r="S40" s="61"/>
      <c r="T40" s="24"/>
      <c r="U40" s="25"/>
    </row>
    <row r="41" spans="1:21" ht="13.5" hidden="1" x14ac:dyDescent="0.25">
      <c r="A41" s="52">
        <v>29312</v>
      </c>
      <c r="B41" s="71">
        <v>0</v>
      </c>
      <c r="C41" s="53">
        <f ca="1">VLOOKUP($G$9,'Composição de Índices'!$C$2:$H$500,6)/VLOOKUP(Técnicos!A41,'Composição de Índices'!$C$2:$H$500,6)</f>
        <v>0.10625572514711441</v>
      </c>
      <c r="D41" s="54">
        <f t="shared" ca="1" si="2"/>
        <v>0</v>
      </c>
      <c r="E41" s="70">
        <f ca="1">'Composição dos juros'!F12</f>
        <v>0</v>
      </c>
      <c r="F41" s="54">
        <f t="shared" ca="1" si="3"/>
        <v>0</v>
      </c>
      <c r="G41" s="54">
        <f t="shared" ca="1" si="4"/>
        <v>0</v>
      </c>
      <c r="M41" s="24"/>
      <c r="N41" s="24"/>
      <c r="O41" s="24"/>
      <c r="P41" s="24"/>
      <c r="Q41" s="24"/>
      <c r="R41" s="24"/>
      <c r="S41" s="61"/>
      <c r="T41" s="24"/>
      <c r="U41" s="25"/>
    </row>
    <row r="42" spans="1:21" ht="13.5" hidden="1" x14ac:dyDescent="0.25">
      <c r="A42" s="52">
        <v>29342</v>
      </c>
      <c r="B42" s="71">
        <v>0</v>
      </c>
      <c r="C42" s="53">
        <f ca="1">VLOOKUP($G$9,'Composição de Índices'!$C$2:$H$500,6)/VLOOKUP(Técnicos!A42,'Composição de Índices'!$C$2:$H$500,6)</f>
        <v>0.10246556397420638</v>
      </c>
      <c r="D42" s="54">
        <f t="shared" ca="1" si="2"/>
        <v>0</v>
      </c>
      <c r="E42" s="70">
        <f ca="1">'Composição dos juros'!F13</f>
        <v>0</v>
      </c>
      <c r="F42" s="54">
        <f t="shared" ca="1" si="3"/>
        <v>0</v>
      </c>
      <c r="G42" s="54">
        <f t="shared" ca="1" si="4"/>
        <v>0</v>
      </c>
      <c r="M42" s="24"/>
      <c r="N42" s="24"/>
      <c r="O42" s="24"/>
      <c r="P42" s="24"/>
      <c r="Q42" s="24"/>
      <c r="R42" s="24"/>
      <c r="S42" s="61"/>
      <c r="T42" s="24"/>
      <c r="U42" s="25"/>
    </row>
    <row r="43" spans="1:21" ht="13.5" hidden="1" x14ac:dyDescent="0.25">
      <c r="A43" s="52">
        <v>29373</v>
      </c>
      <c r="B43" s="71">
        <v>0</v>
      </c>
      <c r="C43" s="53">
        <f ca="1">VLOOKUP($G$9,'Composição de Índices'!$C$2:$H$500,6)/VLOOKUP(Técnicos!A43,'Composição de Índices'!$C$2:$H$500,6)</f>
        <v>9.9096837893331902E-2</v>
      </c>
      <c r="D43" s="54">
        <f t="shared" ca="1" si="2"/>
        <v>0</v>
      </c>
      <c r="E43" s="70">
        <f ca="1">'Composição dos juros'!F14</f>
        <v>0</v>
      </c>
      <c r="F43" s="54">
        <f t="shared" ca="1" si="3"/>
        <v>0</v>
      </c>
      <c r="G43" s="54">
        <f t="shared" ca="1" si="4"/>
        <v>0</v>
      </c>
      <c r="M43" s="24"/>
      <c r="N43" s="24"/>
      <c r="O43" s="24"/>
      <c r="P43" s="24"/>
      <c r="Q43" s="24"/>
      <c r="R43" s="24"/>
      <c r="S43" s="24"/>
      <c r="T43" s="24"/>
      <c r="U43" s="25"/>
    </row>
    <row r="44" spans="1:21" hidden="1" x14ac:dyDescent="0.2">
      <c r="A44" s="52">
        <v>29403</v>
      </c>
      <c r="B44" s="71">
        <v>0</v>
      </c>
      <c r="C44" s="53">
        <f ca="1">VLOOKUP($G$9,'Composição de Índices'!$C$2:$H$500,6)/VLOOKUP(Técnicos!A44,'Composição de Índices'!$C$2:$H$500,6)</f>
        <v>9.6023458140188506E-2</v>
      </c>
      <c r="D44" s="54">
        <f t="shared" ca="1" si="2"/>
        <v>0</v>
      </c>
      <c r="E44" s="70">
        <f ca="1">'Composição dos juros'!F15</f>
        <v>0</v>
      </c>
      <c r="F44" s="54">
        <f t="shared" ca="1" si="3"/>
        <v>0</v>
      </c>
      <c r="G44" s="54">
        <f t="shared" ca="1" si="4"/>
        <v>0</v>
      </c>
    </row>
    <row r="45" spans="1:21" hidden="1" x14ac:dyDescent="0.2">
      <c r="A45" s="52">
        <v>29434</v>
      </c>
      <c r="B45" s="71">
        <v>0</v>
      </c>
      <c r="C45" s="53">
        <f ca="1">VLOOKUP($G$9,'Composição de Índices'!$C$2:$H$500,6)/VLOOKUP(Técnicos!A45,'Composição de Índices'!$C$2:$H$500,6)</f>
        <v>9.304546190535623E-2</v>
      </c>
      <c r="D45" s="54">
        <f t="shared" ca="1" si="2"/>
        <v>0</v>
      </c>
      <c r="E45" s="70">
        <f ca="1">'Composição dos juros'!F16</f>
        <v>0</v>
      </c>
      <c r="F45" s="54">
        <f t="shared" ca="1" si="3"/>
        <v>0</v>
      </c>
      <c r="G45" s="54">
        <f t="shared" ca="1" si="4"/>
        <v>0</v>
      </c>
    </row>
    <row r="46" spans="1:21" hidden="1" x14ac:dyDescent="0.2">
      <c r="A46" s="52">
        <v>29465</v>
      </c>
      <c r="B46" s="71">
        <v>0</v>
      </c>
      <c r="C46" s="53">
        <f ca="1">VLOOKUP($G$9,'Composição de Índices'!$C$2:$H$500,6)/VLOOKUP(Técnicos!A46,'Composição de Índices'!$C$2:$H$500,6)</f>
        <v>9.0159771501511304E-2</v>
      </c>
      <c r="D46" s="54">
        <f t="shared" ca="1" si="2"/>
        <v>0</v>
      </c>
      <c r="E46" s="70">
        <f ca="1">'Composição dos juros'!F17</f>
        <v>0</v>
      </c>
      <c r="F46" s="54">
        <f t="shared" ca="1" si="3"/>
        <v>0</v>
      </c>
      <c r="G46" s="54">
        <f t="shared" ca="1" si="4"/>
        <v>0</v>
      </c>
    </row>
    <row r="47" spans="1:21" hidden="1" x14ac:dyDescent="0.2">
      <c r="A47" s="52">
        <v>29495</v>
      </c>
      <c r="B47" s="71">
        <v>0</v>
      </c>
      <c r="C47" s="53">
        <f ca="1">VLOOKUP($G$9,'Composição de Índices'!$C$2:$H$500,6)/VLOOKUP(Técnicos!A47,'Composição de Índices'!$C$2:$H$500,6)</f>
        <v>8.7533349801703866E-2</v>
      </c>
      <c r="D47" s="54">
        <f t="shared" ca="1" si="2"/>
        <v>0</v>
      </c>
      <c r="E47" s="70">
        <f ca="1">'Composição dos juros'!F18</f>
        <v>0</v>
      </c>
      <c r="F47" s="54">
        <f t="shared" ca="1" si="3"/>
        <v>0</v>
      </c>
      <c r="G47" s="54">
        <f t="shared" ca="1" si="4"/>
        <v>0</v>
      </c>
    </row>
    <row r="48" spans="1:21" hidden="1" x14ac:dyDescent="0.2">
      <c r="A48" s="52">
        <v>29526</v>
      </c>
      <c r="B48" s="71">
        <v>0</v>
      </c>
      <c r="C48" s="53">
        <f ca="1">VLOOKUP($G$9,'Composição de Índices'!$C$2:$H$500,6)/VLOOKUP(Técnicos!A48,'Composição de Índices'!$C$2:$H$500,6)</f>
        <v>8.4819622941950987E-2</v>
      </c>
      <c r="D48" s="54">
        <f t="shared" ca="1" si="2"/>
        <v>0</v>
      </c>
      <c r="E48" s="70">
        <f ca="1">'Composição dos juros'!F19</f>
        <v>0</v>
      </c>
      <c r="F48" s="54">
        <f t="shared" ca="1" si="3"/>
        <v>0</v>
      </c>
      <c r="G48" s="54">
        <f t="shared" ca="1" si="4"/>
        <v>0</v>
      </c>
    </row>
    <row r="49" spans="1:7" hidden="1" x14ac:dyDescent="0.2">
      <c r="A49" s="52">
        <v>29556</v>
      </c>
      <c r="B49" s="71">
        <v>0</v>
      </c>
      <c r="C49" s="53">
        <f ca="1">VLOOKUP($G$9,'Composição de Índices'!$C$2:$H$500,6)/VLOOKUP(Técnicos!A49,'Composição de Índices'!$C$2:$H$500,6)</f>
        <v>8.2189938579904642E-2</v>
      </c>
      <c r="D49" s="54">
        <f t="shared" ca="1" si="2"/>
        <v>0</v>
      </c>
      <c r="E49" s="70">
        <f ca="1">'Composição dos juros'!F20</f>
        <v>0</v>
      </c>
      <c r="F49" s="54">
        <f t="shared" ca="1" si="3"/>
        <v>0</v>
      </c>
      <c r="G49" s="54">
        <f t="shared" ca="1" si="4"/>
        <v>0</v>
      </c>
    </row>
    <row r="50" spans="1:7" hidden="1" x14ac:dyDescent="0.2">
      <c r="A50" s="52">
        <v>29587</v>
      </c>
      <c r="B50" s="71">
        <v>0</v>
      </c>
      <c r="C50" s="53">
        <f ca="1">VLOOKUP($G$9,'Composição de Índices'!$C$2:$H$500,6)/VLOOKUP(Técnicos!A50,'Composição de Índices'!$C$2:$H$500,6)</f>
        <v>7.8650818678969003E-2</v>
      </c>
      <c r="D50" s="54">
        <f t="shared" ca="1" si="2"/>
        <v>0</v>
      </c>
      <c r="E50" s="70">
        <f ca="1">'Composição dos juros'!F21</f>
        <v>0</v>
      </c>
      <c r="F50" s="54">
        <f t="shared" ca="1" si="3"/>
        <v>0</v>
      </c>
      <c r="G50" s="54">
        <f t="shared" ca="1" si="4"/>
        <v>0</v>
      </c>
    </row>
    <row r="51" spans="1:7" hidden="1" x14ac:dyDescent="0.2">
      <c r="A51" s="52">
        <v>29618</v>
      </c>
      <c r="B51" s="71">
        <v>0</v>
      </c>
      <c r="C51" s="53">
        <f ca="1">VLOOKUP($G$9,'Composição de Índices'!$C$2:$H$500,6)/VLOOKUP(Técnicos!A51,'Composição de Índices'!$C$2:$H$500,6)</f>
        <v>7.4905058605442928E-2</v>
      </c>
      <c r="D51" s="54">
        <f t="shared" ca="1" si="2"/>
        <v>0</v>
      </c>
      <c r="E51" s="70">
        <f ca="1">'Composição dos juros'!F22</f>
        <v>0</v>
      </c>
      <c r="F51" s="54">
        <f t="shared" ca="1" si="3"/>
        <v>0</v>
      </c>
      <c r="G51" s="54">
        <f t="shared" ca="1" si="4"/>
        <v>0</v>
      </c>
    </row>
    <row r="52" spans="1:7" hidden="1" x14ac:dyDescent="0.2">
      <c r="A52" s="52">
        <v>29646</v>
      </c>
      <c r="B52" s="71">
        <v>0</v>
      </c>
      <c r="C52" s="53">
        <f ca="1">VLOOKUP($G$9,'Composição de Índices'!$C$2:$H$500,6)/VLOOKUP(Técnicos!A52,'Composição de Índices'!$C$2:$H$500,6)</f>
        <v>7.0333639604299447E-2</v>
      </c>
      <c r="D52" s="54">
        <f t="shared" ca="1" si="2"/>
        <v>0</v>
      </c>
      <c r="E52" s="70">
        <f ca="1">'Composição dos juros'!F23</f>
        <v>0</v>
      </c>
      <c r="F52" s="54">
        <f t="shared" ca="1" si="3"/>
        <v>0</v>
      </c>
      <c r="G52" s="54">
        <f t="shared" ca="1" si="4"/>
        <v>0</v>
      </c>
    </row>
    <row r="53" spans="1:7" hidden="1" x14ac:dyDescent="0.2">
      <c r="A53" s="52">
        <v>29677</v>
      </c>
      <c r="B53" s="71">
        <v>0</v>
      </c>
      <c r="C53" s="53">
        <f ca="1">VLOOKUP($G$9,'Composição de Índices'!$C$2:$H$500,6)/VLOOKUP(Técnicos!A53,'Composição de Índices'!$C$2:$H$500,6)</f>
        <v>6.6165025851979378E-2</v>
      </c>
      <c r="D53" s="54">
        <f t="shared" ca="1" si="2"/>
        <v>0</v>
      </c>
      <c r="E53" s="70">
        <f ca="1">'Composição dos juros'!F24</f>
        <v>0</v>
      </c>
      <c r="F53" s="54">
        <f t="shared" ca="1" si="3"/>
        <v>0</v>
      </c>
      <c r="G53" s="54">
        <f t="shared" ca="1" si="4"/>
        <v>0</v>
      </c>
    </row>
    <row r="54" spans="1:7" hidden="1" x14ac:dyDescent="0.2">
      <c r="A54" s="52">
        <v>29707</v>
      </c>
      <c r="B54" s="71">
        <v>0</v>
      </c>
      <c r="C54" s="53">
        <f ca="1">VLOOKUP($G$9,'Composição de Índices'!$C$2:$H$500,6)/VLOOKUP(Técnicos!A54,'Composição de Índices'!$C$2:$H$500,6)</f>
        <v>6.2419943037213863E-2</v>
      </c>
      <c r="D54" s="54">
        <f t="shared" ca="1" si="2"/>
        <v>0</v>
      </c>
      <c r="E54" s="70">
        <f ca="1">'Composição dos juros'!F25</f>
        <v>0</v>
      </c>
      <c r="F54" s="54">
        <f t="shared" ca="1" si="3"/>
        <v>0</v>
      </c>
      <c r="G54" s="54">
        <f t="shared" ca="1" si="4"/>
        <v>0</v>
      </c>
    </row>
    <row r="55" spans="1:7" hidden="1" x14ac:dyDescent="0.2">
      <c r="A55" s="52">
        <v>29738</v>
      </c>
      <c r="B55" s="71">
        <v>0</v>
      </c>
      <c r="C55" s="53">
        <f ca="1">VLOOKUP($G$9,'Composição de Índices'!$C$2:$H$500,6)/VLOOKUP(Técnicos!A55,'Composição de Índices'!$C$2:$H$500,6)</f>
        <v>5.8886846176262837E-2</v>
      </c>
      <c r="D55" s="54">
        <f t="shared" ca="1" si="2"/>
        <v>0</v>
      </c>
      <c r="E55" s="70">
        <f ca="1">'Composição dos juros'!F26</f>
        <v>0</v>
      </c>
      <c r="F55" s="54">
        <f t="shared" ca="1" si="3"/>
        <v>0</v>
      </c>
      <c r="G55" s="54">
        <f t="shared" ca="1" si="4"/>
        <v>0</v>
      </c>
    </row>
    <row r="56" spans="1:7" hidden="1" x14ac:dyDescent="0.2">
      <c r="A56" s="52">
        <v>29768</v>
      </c>
      <c r="B56" s="71">
        <v>0</v>
      </c>
      <c r="C56" s="53">
        <f ca="1">VLOOKUP($G$9,'Composição de Índices'!$C$2:$H$500,6)/VLOOKUP(Técnicos!A56,'Composição de Índices'!$C$2:$H$500,6)</f>
        <v>5.5553713482428796E-2</v>
      </c>
      <c r="D56" s="54">
        <f t="shared" ca="1" si="2"/>
        <v>0</v>
      </c>
      <c r="E56" s="70">
        <f ca="1">'Composição dos juros'!F27</f>
        <v>0</v>
      </c>
      <c r="F56" s="54">
        <f t="shared" ca="1" si="3"/>
        <v>0</v>
      </c>
      <c r="G56" s="54">
        <f t="shared" ca="1" si="4"/>
        <v>0</v>
      </c>
    </row>
    <row r="57" spans="1:7" hidden="1" x14ac:dyDescent="0.2">
      <c r="A57" s="52">
        <v>29799</v>
      </c>
      <c r="B57" s="71">
        <v>0</v>
      </c>
      <c r="C57" s="53">
        <f ca="1">VLOOKUP($G$9,'Composição de Índices'!$C$2:$H$500,6)/VLOOKUP(Técnicos!A57,'Composição de Índices'!$C$2:$H$500,6)</f>
        <v>5.2409277156666344E-2</v>
      </c>
      <c r="D57" s="54">
        <f t="shared" ca="1" si="2"/>
        <v>0</v>
      </c>
      <c r="E57" s="70">
        <f ca="1">'Composição dos juros'!F28</f>
        <v>0</v>
      </c>
      <c r="F57" s="54">
        <f t="shared" ca="1" si="3"/>
        <v>0</v>
      </c>
      <c r="G57" s="54">
        <f t="shared" ca="1" si="4"/>
        <v>0</v>
      </c>
    </row>
    <row r="58" spans="1:7" hidden="1" x14ac:dyDescent="0.2">
      <c r="A58" s="52">
        <v>29830</v>
      </c>
      <c r="B58" s="71">
        <v>0</v>
      </c>
      <c r="C58" s="53">
        <f ca="1">VLOOKUP($G$9,'Composição de Índices'!$C$2:$H$500,6)/VLOOKUP(Técnicos!A58,'Composição de Índices'!$C$2:$H$500,6)</f>
        <v>4.9536164423196118E-2</v>
      </c>
      <c r="D58" s="54">
        <f t="shared" ca="1" si="2"/>
        <v>0</v>
      </c>
      <c r="E58" s="70">
        <f ca="1">'Composição dos juros'!F29</f>
        <v>0</v>
      </c>
      <c r="F58" s="54">
        <f t="shared" ca="1" si="3"/>
        <v>0</v>
      </c>
      <c r="G58" s="54">
        <f t="shared" ca="1" si="4"/>
        <v>0</v>
      </c>
    </row>
    <row r="59" spans="1:7" hidden="1" x14ac:dyDescent="0.2">
      <c r="A59" s="52">
        <v>29860</v>
      </c>
      <c r="B59" s="71">
        <v>0</v>
      </c>
      <c r="C59" s="53">
        <f ca="1">VLOOKUP($G$9,'Composição de Índices'!$C$2:$H$500,6)/VLOOKUP(Técnicos!A59,'Composição de Índices'!$C$2:$H$500,6)</f>
        <v>4.6864691174221665E-2</v>
      </c>
      <c r="D59" s="54">
        <f t="shared" ca="1" si="2"/>
        <v>0</v>
      </c>
      <c r="E59" s="70">
        <f ca="1">'Composição dos juros'!F30</f>
        <v>0</v>
      </c>
      <c r="F59" s="54">
        <f t="shared" ca="1" si="3"/>
        <v>0</v>
      </c>
      <c r="G59" s="54">
        <f t="shared" ca="1" si="4"/>
        <v>0</v>
      </c>
    </row>
    <row r="60" spans="1:7" hidden="1" x14ac:dyDescent="0.2">
      <c r="A60" s="52">
        <v>29891</v>
      </c>
      <c r="B60" s="71">
        <v>0</v>
      </c>
      <c r="C60" s="53">
        <f ca="1">VLOOKUP($G$9,'Composição de Índices'!$C$2:$H$500,6)/VLOOKUP(Técnicos!A60,'Composição de Índices'!$C$2:$H$500,6)</f>
        <v>4.4337294734831452E-2</v>
      </c>
      <c r="D60" s="54">
        <f t="shared" ca="1" si="2"/>
        <v>0</v>
      </c>
      <c r="E60" s="70">
        <f ca="1">'Composição dos juros'!F31</f>
        <v>0</v>
      </c>
      <c r="F60" s="54">
        <f t="shared" ca="1" si="3"/>
        <v>0</v>
      </c>
      <c r="G60" s="54">
        <f t="shared" ca="1" si="4"/>
        <v>0</v>
      </c>
    </row>
    <row r="61" spans="1:7" hidden="1" x14ac:dyDescent="0.2">
      <c r="A61" s="52">
        <v>29921</v>
      </c>
      <c r="B61" s="71">
        <v>0</v>
      </c>
      <c r="C61" s="53">
        <f ca="1">VLOOKUP($G$9,'Composição de Índices'!$C$2:$H$500,6)/VLOOKUP(Técnicos!A61,'Composição de Índices'!$C$2:$H$500,6)</f>
        <v>4.2025938683022526E-2</v>
      </c>
      <c r="D61" s="54">
        <f t="shared" ca="1" si="2"/>
        <v>0</v>
      </c>
      <c r="E61" s="70">
        <f ca="1">'Composição dos juros'!F32</f>
        <v>0</v>
      </c>
      <c r="F61" s="54">
        <f t="shared" ca="1" si="3"/>
        <v>0</v>
      </c>
      <c r="G61" s="54">
        <f t="shared" ca="1" si="4"/>
        <v>0</v>
      </c>
    </row>
    <row r="62" spans="1:7" hidden="1" x14ac:dyDescent="0.2">
      <c r="A62" s="52">
        <v>29952</v>
      </c>
      <c r="B62" s="71">
        <v>0</v>
      </c>
      <c r="C62" s="53">
        <f ca="1">VLOOKUP($G$9,'Composição de Índices'!$C$2:$H$500,6)/VLOOKUP(Técnicos!A62,'Composição de Índices'!$C$2:$H$500,6)</f>
        <v>3.9948574647458386E-2</v>
      </c>
      <c r="D62" s="54">
        <f t="shared" ca="1" si="2"/>
        <v>0</v>
      </c>
      <c r="E62" s="70">
        <f ca="1">'Composição dos juros'!F33</f>
        <v>0</v>
      </c>
      <c r="F62" s="54">
        <f t="shared" ca="1" si="3"/>
        <v>0</v>
      </c>
      <c r="G62" s="54">
        <f t="shared" ca="1" si="4"/>
        <v>0</v>
      </c>
    </row>
    <row r="63" spans="1:7" hidden="1" x14ac:dyDescent="0.2">
      <c r="A63" s="52">
        <v>29983</v>
      </c>
      <c r="B63" s="71">
        <v>0</v>
      </c>
      <c r="C63" s="53">
        <f ca="1">VLOOKUP($G$9,'Composição de Índices'!$C$2:$H$500,6)/VLOOKUP(Técnicos!A63,'Composição de Índices'!$C$2:$H$500,6)</f>
        <v>3.8046211726526266E-2</v>
      </c>
      <c r="D63" s="54">
        <f t="shared" ca="1" si="2"/>
        <v>0</v>
      </c>
      <c r="E63" s="70">
        <f ca="1">'Composição dos juros'!F34</f>
        <v>0</v>
      </c>
      <c r="F63" s="54">
        <f t="shared" ca="1" si="3"/>
        <v>0</v>
      </c>
      <c r="G63" s="54">
        <f t="shared" ca="1" si="4"/>
        <v>0</v>
      </c>
    </row>
    <row r="64" spans="1:7" hidden="1" x14ac:dyDescent="0.2">
      <c r="A64" s="52">
        <v>30011</v>
      </c>
      <c r="B64" s="71">
        <v>0</v>
      </c>
      <c r="C64" s="53">
        <f ca="1">VLOOKUP($G$9,'Composição de Índices'!$C$2:$H$500,6)/VLOOKUP(Técnicos!A64,'Composição de Índices'!$C$2:$H$500,6)</f>
        <v>3.6234555171534816E-2</v>
      </c>
      <c r="D64" s="54">
        <f t="shared" ca="1" si="2"/>
        <v>0</v>
      </c>
      <c r="E64" s="70">
        <f ca="1">'Composição dos juros'!F35</f>
        <v>0</v>
      </c>
      <c r="F64" s="54">
        <f t="shared" ca="1" si="3"/>
        <v>0</v>
      </c>
      <c r="G64" s="54">
        <f t="shared" ca="1" si="4"/>
        <v>0</v>
      </c>
    </row>
    <row r="65" spans="1:7" hidden="1" x14ac:dyDescent="0.2">
      <c r="A65" s="52">
        <v>30042</v>
      </c>
      <c r="B65" s="71">
        <v>0</v>
      </c>
      <c r="C65" s="53">
        <f ca="1">VLOOKUP($G$9,'Composição de Índices'!$C$2:$H$500,6)/VLOOKUP(Técnicos!A65,'Composição de Índices'!$C$2:$H$500,6)</f>
        <v>3.450908991196134E-2</v>
      </c>
      <c r="D65" s="54">
        <f t="shared" ca="1" si="2"/>
        <v>0</v>
      </c>
      <c r="E65" s="70">
        <f ca="1">'Composição dos juros'!F36</f>
        <v>0</v>
      </c>
      <c r="F65" s="54">
        <f t="shared" ca="1" si="3"/>
        <v>0</v>
      </c>
      <c r="G65" s="54">
        <f t="shared" ca="1" si="4"/>
        <v>0</v>
      </c>
    </row>
    <row r="66" spans="1:7" hidden="1" x14ac:dyDescent="0.2">
      <c r="A66" s="52">
        <v>30072</v>
      </c>
      <c r="B66" s="71">
        <v>0</v>
      </c>
      <c r="C66" s="53">
        <f ca="1">VLOOKUP($G$9,'Composição de Índices'!$C$2:$H$500,6)/VLOOKUP(Técnicos!A66,'Composição de Índices'!$C$2:$H$500,6)</f>
        <v>3.2710087567462368E-2</v>
      </c>
      <c r="D66" s="54">
        <f t="shared" ca="1" si="2"/>
        <v>0</v>
      </c>
      <c r="E66" s="70">
        <f ca="1">'Composição dos juros'!F37</f>
        <v>0</v>
      </c>
      <c r="F66" s="54">
        <f t="shared" ca="1" si="3"/>
        <v>0</v>
      </c>
      <c r="G66" s="54">
        <f t="shared" ca="1" si="4"/>
        <v>0</v>
      </c>
    </row>
    <row r="67" spans="1:7" hidden="1" x14ac:dyDescent="0.2">
      <c r="A67" s="52">
        <v>30103</v>
      </c>
      <c r="B67" s="71">
        <v>0</v>
      </c>
      <c r="C67" s="53">
        <f ca="1">VLOOKUP($G$9,'Composição de Índices'!$C$2:$H$500,6)/VLOOKUP(Técnicos!A67,'Composição de Índices'!$C$2:$H$500,6)</f>
        <v>3.100488936751342E-2</v>
      </c>
      <c r="D67" s="54">
        <f t="shared" ca="1" si="2"/>
        <v>0</v>
      </c>
      <c r="E67" s="70">
        <f ca="1">'Composição dos juros'!F38</f>
        <v>0</v>
      </c>
      <c r="F67" s="54">
        <f t="shared" ca="1" si="3"/>
        <v>0</v>
      </c>
      <c r="G67" s="54">
        <f t="shared" ca="1" si="4"/>
        <v>0</v>
      </c>
    </row>
    <row r="68" spans="1:7" hidden="1" x14ac:dyDescent="0.2">
      <c r="A68" s="52">
        <v>30133</v>
      </c>
      <c r="B68" s="71">
        <v>0</v>
      </c>
      <c r="C68" s="53">
        <f ca="1">VLOOKUP($G$9,'Composição de Índices'!$C$2:$H$500,6)/VLOOKUP(Técnicos!A68,'Composição de Índices'!$C$2:$H$500,6)</f>
        <v>2.9388451583638321E-2</v>
      </c>
      <c r="D68" s="54">
        <f t="shared" ca="1" si="2"/>
        <v>0</v>
      </c>
      <c r="E68" s="70">
        <f ca="1">'Composição dos juros'!F39</f>
        <v>0</v>
      </c>
      <c r="F68" s="54">
        <f t="shared" ca="1" si="3"/>
        <v>0</v>
      </c>
      <c r="G68" s="54">
        <f t="shared" ca="1" si="4"/>
        <v>0</v>
      </c>
    </row>
    <row r="69" spans="1:7" hidden="1" x14ac:dyDescent="0.2">
      <c r="A69" s="52">
        <v>30164</v>
      </c>
      <c r="B69" s="71">
        <v>0</v>
      </c>
      <c r="C69" s="53">
        <f ca="1">VLOOKUP($G$9,'Composição de Índices'!$C$2:$H$500,6)/VLOOKUP(Técnicos!A69,'Composição de Índices'!$C$2:$H$500,6)</f>
        <v>2.7725015200272374E-2</v>
      </c>
      <c r="D69" s="54">
        <f t="shared" ca="1" si="2"/>
        <v>0</v>
      </c>
      <c r="E69" s="70">
        <f ca="1">'Composição dos juros'!F40</f>
        <v>0</v>
      </c>
      <c r="F69" s="54">
        <f t="shared" ca="1" si="3"/>
        <v>0</v>
      </c>
      <c r="G69" s="54">
        <f t="shared" ca="1" si="4"/>
        <v>0</v>
      </c>
    </row>
    <row r="70" spans="1:7" hidden="1" x14ac:dyDescent="0.2">
      <c r="A70" s="52">
        <v>30195</v>
      </c>
      <c r="B70" s="71">
        <v>0</v>
      </c>
      <c r="C70" s="53">
        <f ca="1">VLOOKUP($G$9,'Composição de Índices'!$C$2:$H$500,6)/VLOOKUP(Técnicos!A70,'Composição de Índices'!$C$2:$H$500,6)</f>
        <v>2.591122106779796E-2</v>
      </c>
      <c r="D70" s="54">
        <f t="shared" ca="1" si="2"/>
        <v>0</v>
      </c>
      <c r="E70" s="70">
        <f ca="1">'Composição dos juros'!F41</f>
        <v>0</v>
      </c>
      <c r="F70" s="54">
        <f t="shared" ca="1" si="3"/>
        <v>0</v>
      </c>
      <c r="G70" s="54">
        <f t="shared" ca="1" si="4"/>
        <v>0</v>
      </c>
    </row>
    <row r="71" spans="1:7" hidden="1" x14ac:dyDescent="0.2">
      <c r="A71" s="52">
        <v>30225</v>
      </c>
      <c r="B71" s="71">
        <v>0</v>
      </c>
      <c r="C71" s="53">
        <f ca="1">VLOOKUP($G$9,'Composição de Índices'!$C$2:$H$500,6)/VLOOKUP(Técnicos!A71,'Composição de Índices'!$C$2:$H$500,6)</f>
        <v>2.4216142917353658E-2</v>
      </c>
      <c r="D71" s="54">
        <f t="shared" ca="1" si="2"/>
        <v>0</v>
      </c>
      <c r="E71" s="70">
        <f ca="1">'Composição dos juros'!F42</f>
        <v>0</v>
      </c>
      <c r="F71" s="54">
        <f t="shared" ca="1" si="3"/>
        <v>0</v>
      </c>
      <c r="G71" s="54">
        <f t="shared" ca="1" si="4"/>
        <v>0</v>
      </c>
    </row>
    <row r="72" spans="1:7" hidden="1" x14ac:dyDescent="0.2">
      <c r="A72" s="52">
        <v>30256</v>
      </c>
      <c r="B72" s="71">
        <v>0</v>
      </c>
      <c r="C72" s="53">
        <f ca="1">VLOOKUP($G$9,'Composição de Índices'!$C$2:$H$500,6)/VLOOKUP(Técnicos!A72,'Composição de Índices'!$C$2:$H$500,6)</f>
        <v>2.2631896040997732E-2</v>
      </c>
      <c r="D72" s="54">
        <f t="shared" ca="1" si="2"/>
        <v>0</v>
      </c>
      <c r="E72" s="70">
        <f ca="1">'Composição dos juros'!F43</f>
        <v>0</v>
      </c>
      <c r="F72" s="54">
        <f t="shared" ca="1" si="3"/>
        <v>0</v>
      </c>
      <c r="G72" s="54">
        <f t="shared" ca="1" si="4"/>
        <v>0</v>
      </c>
    </row>
    <row r="73" spans="1:7" hidden="1" x14ac:dyDescent="0.2">
      <c r="A73" s="52">
        <v>30286</v>
      </c>
      <c r="B73" s="71">
        <v>0</v>
      </c>
      <c r="C73" s="53">
        <f ca="1">VLOOKUP($G$9,'Composição de Índices'!$C$2:$H$500,6)/VLOOKUP(Técnicos!A73,'Composição de Índices'!$C$2:$H$500,6)</f>
        <v>2.1250600780171231E-2</v>
      </c>
      <c r="D73" s="54">
        <f t="shared" ca="1" si="2"/>
        <v>0</v>
      </c>
      <c r="E73" s="70">
        <f ca="1">'Composição dos juros'!F44</f>
        <v>0</v>
      </c>
      <c r="F73" s="54">
        <f t="shared" ca="1" si="3"/>
        <v>0</v>
      </c>
      <c r="G73" s="54">
        <f t="shared" ca="1" si="4"/>
        <v>0</v>
      </c>
    </row>
    <row r="74" spans="1:7" hidden="1" x14ac:dyDescent="0.2">
      <c r="A74" s="52">
        <v>30317</v>
      </c>
      <c r="B74" s="71">
        <v>0</v>
      </c>
      <c r="C74" s="53">
        <f ca="1">VLOOKUP($G$9,'Composição de Índices'!$C$2:$H$500,6)/VLOOKUP(Técnicos!A74,'Composição de Índices'!$C$2:$H$500,6)</f>
        <v>1.9953633235570287E-2</v>
      </c>
      <c r="D74" s="54">
        <f t="shared" ca="1" si="2"/>
        <v>0</v>
      </c>
      <c r="E74" s="70">
        <f ca="1">'Composição dos juros'!F45</f>
        <v>0</v>
      </c>
      <c r="F74" s="54">
        <f t="shared" ca="1" si="3"/>
        <v>0</v>
      </c>
      <c r="G74" s="54">
        <f t="shared" ca="1" si="4"/>
        <v>0</v>
      </c>
    </row>
    <row r="75" spans="1:7" hidden="1" x14ac:dyDescent="0.2">
      <c r="A75" s="52">
        <v>30348</v>
      </c>
      <c r="B75" s="71">
        <v>0</v>
      </c>
      <c r="C75" s="53">
        <f ca="1">VLOOKUP($G$9,'Composição de Índices'!$C$2:$H$500,6)/VLOOKUP(Técnicos!A75,'Composição de Índices'!$C$2:$H$500,6)</f>
        <v>1.8824156674872101E-2</v>
      </c>
      <c r="D75" s="54">
        <f t="shared" ca="1" si="2"/>
        <v>0</v>
      </c>
      <c r="E75" s="70">
        <f ca="1">'Composição dos juros'!F46</f>
        <v>0</v>
      </c>
      <c r="F75" s="54">
        <f t="shared" ca="1" si="3"/>
        <v>0</v>
      </c>
      <c r="G75" s="54">
        <f t="shared" ca="1" si="4"/>
        <v>0</v>
      </c>
    </row>
    <row r="76" spans="1:7" hidden="1" x14ac:dyDescent="0.2">
      <c r="A76" s="52">
        <v>30376</v>
      </c>
      <c r="B76" s="71">
        <v>0</v>
      </c>
      <c r="C76" s="53">
        <f ca="1">VLOOKUP($G$9,'Composição de Índices'!$C$2:$H$500,6)/VLOOKUP(Técnicos!A76,'Composição de Índices'!$C$2:$H$500,6)</f>
        <v>1.7642157990237464E-2</v>
      </c>
      <c r="D76" s="54">
        <f t="shared" ca="1" si="2"/>
        <v>0</v>
      </c>
      <c r="E76" s="70">
        <f ca="1">'Composição dos juros'!F47</f>
        <v>0</v>
      </c>
      <c r="F76" s="54">
        <f t="shared" ca="1" si="3"/>
        <v>0</v>
      </c>
      <c r="G76" s="54">
        <f t="shared" ca="1" si="4"/>
        <v>0</v>
      </c>
    </row>
    <row r="77" spans="1:7" hidden="1" x14ac:dyDescent="0.2">
      <c r="A77" s="52">
        <v>30407</v>
      </c>
      <c r="B77" s="71">
        <v>0</v>
      </c>
      <c r="C77" s="53">
        <f ca="1">VLOOKUP($G$9,'Composição de Índices'!$C$2:$H$500,6)/VLOOKUP(Técnicos!A77,'Composição de Índices'!$C$2:$H$500,6)</f>
        <v>1.6185460633840382E-2</v>
      </c>
      <c r="D77" s="54">
        <f t="shared" ca="1" si="2"/>
        <v>0</v>
      </c>
      <c r="E77" s="70">
        <f ca="1">'Composição dos juros'!F48</f>
        <v>0</v>
      </c>
      <c r="F77" s="54">
        <f t="shared" ca="1" si="3"/>
        <v>0</v>
      </c>
      <c r="G77" s="54">
        <f t="shared" ca="1" si="4"/>
        <v>0</v>
      </c>
    </row>
    <row r="78" spans="1:7" hidden="1" x14ac:dyDescent="0.2">
      <c r="A78" s="52">
        <v>30437</v>
      </c>
      <c r="B78" s="71">
        <v>0</v>
      </c>
      <c r="C78" s="53">
        <f ca="1">VLOOKUP($G$9,'Composição de Índices'!$C$2:$H$500,6)/VLOOKUP(Técnicos!A78,'Composição de Índices'!$C$2:$H$500,6)</f>
        <v>1.4849033925779565E-2</v>
      </c>
      <c r="D78" s="54">
        <f t="shared" ca="1" si="2"/>
        <v>0</v>
      </c>
      <c r="E78" s="70">
        <f ca="1">'Composição dos juros'!F49</f>
        <v>0</v>
      </c>
      <c r="F78" s="54">
        <f t="shared" ca="1" si="3"/>
        <v>0</v>
      </c>
      <c r="G78" s="54">
        <f t="shared" ca="1" si="4"/>
        <v>0</v>
      </c>
    </row>
    <row r="79" spans="1:7" hidden="1" x14ac:dyDescent="0.2">
      <c r="A79" s="52">
        <v>30468</v>
      </c>
      <c r="B79" s="71">
        <v>0</v>
      </c>
      <c r="C79" s="53">
        <f ca="1">VLOOKUP($G$9,'Composição de Índices'!$C$2:$H$500,6)/VLOOKUP(Técnicos!A79,'Composição de Índices'!$C$2:$H$500,6)</f>
        <v>1.3749101581336336E-2</v>
      </c>
      <c r="D79" s="54">
        <f t="shared" ca="1" si="2"/>
        <v>0</v>
      </c>
      <c r="E79" s="70">
        <f ca="1">'Composição dos juros'!F50</f>
        <v>0</v>
      </c>
      <c r="F79" s="54">
        <f t="shared" ca="1" si="3"/>
        <v>0</v>
      </c>
      <c r="G79" s="54">
        <f t="shared" ca="1" si="4"/>
        <v>0</v>
      </c>
    </row>
    <row r="80" spans="1:7" hidden="1" x14ac:dyDescent="0.2">
      <c r="A80" s="52">
        <v>30498</v>
      </c>
      <c r="B80" s="71">
        <v>0</v>
      </c>
      <c r="C80" s="53">
        <f ca="1">VLOOKUP($G$9,'Composição de Índices'!$C$2:$H$500,6)/VLOOKUP(Técnicos!A80,'Composição de Índices'!$C$2:$H$500,6)</f>
        <v>1.2754280166976341E-2</v>
      </c>
      <c r="D80" s="54">
        <f t="shared" ca="1" si="2"/>
        <v>0</v>
      </c>
      <c r="E80" s="70">
        <f ca="1">'Composição dos juros'!F51</f>
        <v>0</v>
      </c>
      <c r="F80" s="54">
        <f t="shared" ca="1" si="3"/>
        <v>0</v>
      </c>
      <c r="G80" s="54">
        <f t="shared" ca="1" si="4"/>
        <v>0</v>
      </c>
    </row>
    <row r="81" spans="1:7" hidden="1" x14ac:dyDescent="0.2">
      <c r="A81" s="52">
        <v>30529</v>
      </c>
      <c r="B81" s="71">
        <v>0</v>
      </c>
      <c r="C81" s="53">
        <f ca="1">VLOOKUP($G$9,'Composição de Índices'!$C$2:$H$500,6)/VLOOKUP(Técnicos!A81,'Composição de Índices'!$C$2:$H$500,6)</f>
        <v>1.170118507273875E-2</v>
      </c>
      <c r="D81" s="54">
        <f t="shared" ca="1" si="2"/>
        <v>0</v>
      </c>
      <c r="E81" s="70">
        <f ca="1">'Composição dos juros'!F52</f>
        <v>0</v>
      </c>
      <c r="F81" s="54">
        <f t="shared" ca="1" si="3"/>
        <v>0</v>
      </c>
      <c r="G81" s="54">
        <f t="shared" ca="1" si="4"/>
        <v>0</v>
      </c>
    </row>
    <row r="82" spans="1:7" hidden="1" x14ac:dyDescent="0.2">
      <c r="A82" s="52">
        <v>30560</v>
      </c>
      <c r="B82" s="71">
        <v>0</v>
      </c>
      <c r="C82" s="53">
        <f ca="1">VLOOKUP($G$9,'Composição de Índices'!$C$2:$H$500,6)/VLOOKUP(Técnicos!A82,'Composição de Índices'!$C$2:$H$500,6)</f>
        <v>1.0784507076782563E-2</v>
      </c>
      <c r="D82" s="54">
        <f t="shared" ca="1" si="2"/>
        <v>0</v>
      </c>
      <c r="E82" s="70">
        <f ca="1">'Composição dos juros'!F53</f>
        <v>0</v>
      </c>
      <c r="F82" s="54">
        <f t="shared" ca="1" si="3"/>
        <v>0</v>
      </c>
      <c r="G82" s="54">
        <f t="shared" ca="1" si="4"/>
        <v>0</v>
      </c>
    </row>
    <row r="83" spans="1:7" hidden="1" x14ac:dyDescent="0.2">
      <c r="A83" s="52">
        <v>30590</v>
      </c>
      <c r="B83" s="71">
        <v>0</v>
      </c>
      <c r="C83" s="53">
        <f ca="1">VLOOKUP($G$9,'Composição de Índices'!$C$2:$H$500,6)/VLOOKUP(Técnicos!A83,'Composição de Índices'!$C$2:$H$500,6)</f>
        <v>9.8488729263497884E-3</v>
      </c>
      <c r="D83" s="54">
        <f t="shared" ca="1" si="2"/>
        <v>0</v>
      </c>
      <c r="E83" s="70">
        <f ca="1">'Composição dos juros'!F54</f>
        <v>0</v>
      </c>
      <c r="F83" s="54">
        <f t="shared" ca="1" si="3"/>
        <v>0</v>
      </c>
      <c r="G83" s="54">
        <f t="shared" ca="1" si="4"/>
        <v>0</v>
      </c>
    </row>
    <row r="84" spans="1:7" hidden="1" x14ac:dyDescent="0.2">
      <c r="A84" s="52">
        <v>30621</v>
      </c>
      <c r="B84" s="71">
        <v>0</v>
      </c>
      <c r="C84" s="53">
        <f ca="1">VLOOKUP($G$9,'Composição de Índices'!$C$2:$H$500,6)/VLOOKUP(Técnicos!A84,'Composição de Índices'!$C$2:$H$500,6)</f>
        <v>8.9780014984687673E-3</v>
      </c>
      <c r="D84" s="54">
        <f t="shared" ca="1" si="2"/>
        <v>0</v>
      </c>
      <c r="E84" s="70">
        <f ca="1">'Composição dos juros'!F55</f>
        <v>0</v>
      </c>
      <c r="F84" s="54">
        <f t="shared" ca="1" si="3"/>
        <v>0</v>
      </c>
      <c r="G84" s="54">
        <f t="shared" ca="1" si="4"/>
        <v>0</v>
      </c>
    </row>
    <row r="85" spans="1:7" hidden="1" x14ac:dyDescent="0.2">
      <c r="A85" s="52">
        <v>30651</v>
      </c>
      <c r="B85" s="71">
        <v>0</v>
      </c>
      <c r="C85" s="53">
        <f ca="1">VLOOKUP($G$9,'Composição de Índices'!$C$2:$H$500,6)/VLOOKUP(Técnicos!A85,'Composição de Índices'!$C$2:$H$500,6)</f>
        <v>8.2822918034131821E-3</v>
      </c>
      <c r="D85" s="54">
        <f t="shared" ca="1" si="2"/>
        <v>0</v>
      </c>
      <c r="E85" s="70">
        <f ca="1">'Composição dos juros'!F56</f>
        <v>0</v>
      </c>
      <c r="F85" s="54">
        <f t="shared" ca="1" si="3"/>
        <v>0</v>
      </c>
      <c r="G85" s="54">
        <f t="shared" ca="1" si="4"/>
        <v>0</v>
      </c>
    </row>
    <row r="86" spans="1:7" hidden="1" x14ac:dyDescent="0.2">
      <c r="A86" s="52">
        <v>30682</v>
      </c>
      <c r="B86" s="71">
        <v>0</v>
      </c>
      <c r="C86" s="53">
        <f ca="1">VLOOKUP($G$9,'Composição de Índices'!$C$2:$H$500,6)/VLOOKUP(Técnicos!A86,'Composição de Índices'!$C$2:$H$500,6)</f>
        <v>7.6972943997225818E-3</v>
      </c>
      <c r="D86" s="54">
        <f t="shared" ca="1" si="2"/>
        <v>0</v>
      </c>
      <c r="E86" s="70">
        <f ca="1">'Composição dos juros'!F57</f>
        <v>0</v>
      </c>
      <c r="F86" s="54">
        <f t="shared" ca="1" si="3"/>
        <v>0</v>
      </c>
      <c r="G86" s="54">
        <f t="shared" ca="1" si="4"/>
        <v>0</v>
      </c>
    </row>
    <row r="87" spans="1:7" hidden="1" x14ac:dyDescent="0.2">
      <c r="A87" s="52">
        <v>30713</v>
      </c>
      <c r="B87" s="71">
        <v>0</v>
      </c>
      <c r="C87" s="53">
        <f ca="1">VLOOKUP($G$9,'Composição de Índices'!$C$2:$H$500,6)/VLOOKUP(Técnicos!A87,'Composição de Índices'!$C$2:$H$500,6)</f>
        <v>7.0102829880210596E-3</v>
      </c>
      <c r="D87" s="54">
        <f t="shared" ca="1" si="2"/>
        <v>0</v>
      </c>
      <c r="E87" s="70">
        <f ca="1">'Composição dos juros'!F58</f>
        <v>0</v>
      </c>
      <c r="F87" s="54">
        <f t="shared" ca="1" si="3"/>
        <v>0</v>
      </c>
      <c r="G87" s="54">
        <f t="shared" ca="1" si="4"/>
        <v>0</v>
      </c>
    </row>
    <row r="88" spans="1:7" hidden="1" x14ac:dyDescent="0.2">
      <c r="A88" s="52">
        <v>30742</v>
      </c>
      <c r="B88" s="71">
        <v>0</v>
      </c>
      <c r="C88" s="53">
        <f ca="1">VLOOKUP($G$9,'Composição de Índices'!$C$2:$H$500,6)/VLOOKUP(Técnicos!A88,'Composição de Índices'!$C$2:$H$500,6)</f>
        <v>6.2424571899755716E-3</v>
      </c>
      <c r="D88" s="54">
        <f t="shared" ca="1" si="2"/>
        <v>0</v>
      </c>
      <c r="E88" s="70">
        <f ca="1">'Composição dos juros'!F59</f>
        <v>0</v>
      </c>
      <c r="F88" s="54">
        <f t="shared" ca="1" si="3"/>
        <v>0</v>
      </c>
      <c r="G88" s="54">
        <f t="shared" ca="1" si="4"/>
        <v>0</v>
      </c>
    </row>
    <row r="89" spans="1:7" hidden="1" x14ac:dyDescent="0.2">
      <c r="A89" s="52">
        <v>30773</v>
      </c>
      <c r="B89" s="71">
        <v>0</v>
      </c>
      <c r="C89" s="53">
        <f ca="1">VLOOKUP($G$9,'Composição de Índices'!$C$2:$H$500,6)/VLOOKUP(Técnicos!A89,'Composição de Índices'!$C$2:$H$500,6)</f>
        <v>5.674961636258336E-3</v>
      </c>
      <c r="D89" s="54">
        <f t="shared" ca="1" si="2"/>
        <v>0</v>
      </c>
      <c r="E89" s="70">
        <f ca="1">'Composição dos juros'!F60</f>
        <v>0</v>
      </c>
      <c r="F89" s="54">
        <f t="shared" ca="1" si="3"/>
        <v>0</v>
      </c>
      <c r="G89" s="54">
        <f t="shared" ca="1" si="4"/>
        <v>0</v>
      </c>
    </row>
    <row r="90" spans="1:7" hidden="1" x14ac:dyDescent="0.2">
      <c r="A90" s="52">
        <v>30803</v>
      </c>
      <c r="B90" s="71">
        <v>0</v>
      </c>
      <c r="C90" s="53">
        <f ca="1">VLOOKUP($G$9,'Composição de Índices'!$C$2:$H$500,6)/VLOOKUP(Técnicos!A90,'Composição de Índices'!$C$2:$H$500,6)</f>
        <v>5.2111682851338119E-3</v>
      </c>
      <c r="D90" s="54">
        <f t="shared" ca="1" si="2"/>
        <v>0</v>
      </c>
      <c r="E90" s="70">
        <f ca="1">'Composição dos juros'!F61</f>
        <v>0</v>
      </c>
      <c r="F90" s="54">
        <f t="shared" ca="1" si="3"/>
        <v>0</v>
      </c>
      <c r="G90" s="54">
        <f t="shared" ca="1" si="4"/>
        <v>0</v>
      </c>
    </row>
    <row r="91" spans="1:7" hidden="1" x14ac:dyDescent="0.2">
      <c r="A91" s="52">
        <v>30834</v>
      </c>
      <c r="B91" s="71">
        <v>0</v>
      </c>
      <c r="C91" s="53">
        <f ca="1">VLOOKUP($G$9,'Composição de Índices'!$C$2:$H$500,6)/VLOOKUP(Técnicos!A91,'Composição de Índices'!$C$2:$H$500,6)</f>
        <v>4.785279724832189E-3</v>
      </c>
      <c r="D91" s="54">
        <f t="shared" ca="1" si="2"/>
        <v>0</v>
      </c>
      <c r="E91" s="70">
        <f ca="1">'Composição dos juros'!F62</f>
        <v>0</v>
      </c>
      <c r="F91" s="54">
        <f t="shared" ca="1" si="3"/>
        <v>0</v>
      </c>
      <c r="G91" s="54">
        <f t="shared" ca="1" si="4"/>
        <v>0</v>
      </c>
    </row>
    <row r="92" spans="1:7" hidden="1" x14ac:dyDescent="0.2">
      <c r="A92" s="52">
        <v>30864</v>
      </c>
      <c r="B92" s="71">
        <v>0</v>
      </c>
      <c r="C92" s="53">
        <f ca="1">VLOOKUP($G$9,'Composição de Índices'!$C$2:$H$500,6)/VLOOKUP(Técnicos!A92,'Composição de Índices'!$C$2:$H$500,6)</f>
        <v>4.3821256654762893E-3</v>
      </c>
      <c r="D92" s="54">
        <f t="shared" ca="1" si="2"/>
        <v>0</v>
      </c>
      <c r="E92" s="70">
        <f ca="1">'Composição dos juros'!F63</f>
        <v>0</v>
      </c>
      <c r="F92" s="54">
        <f t="shared" ca="1" si="3"/>
        <v>0</v>
      </c>
      <c r="G92" s="54">
        <f t="shared" ca="1" si="4"/>
        <v>0</v>
      </c>
    </row>
    <row r="93" spans="1:7" hidden="1" x14ac:dyDescent="0.2">
      <c r="A93" s="52">
        <v>30895</v>
      </c>
      <c r="B93" s="71">
        <v>0</v>
      </c>
      <c r="C93" s="53">
        <f ca="1">VLOOKUP($G$9,'Composição de Índices'!$C$2:$H$500,6)/VLOOKUP(Técnicos!A93,'Composição de Índices'!$C$2:$H$500,6)</f>
        <v>3.9729156556760729E-3</v>
      </c>
      <c r="D93" s="54">
        <f t="shared" ca="1" si="2"/>
        <v>0</v>
      </c>
      <c r="E93" s="70">
        <f ca="1">'Composição dos juros'!F64</f>
        <v>0</v>
      </c>
      <c r="F93" s="54">
        <f t="shared" ca="1" si="3"/>
        <v>0</v>
      </c>
      <c r="G93" s="54">
        <f t="shared" ca="1" si="4"/>
        <v>0</v>
      </c>
    </row>
    <row r="94" spans="1:7" hidden="1" x14ac:dyDescent="0.2">
      <c r="A94" s="52">
        <v>30926</v>
      </c>
      <c r="B94" s="71">
        <v>0</v>
      </c>
      <c r="C94" s="53">
        <f ca="1">VLOOKUP($G$9,'Composição de Índices'!$C$2:$H$500,6)/VLOOKUP(Técnicos!A94,'Composição de Índices'!$C$2:$H$500,6)</f>
        <v>3.5921478374814613E-3</v>
      </c>
      <c r="D94" s="54">
        <f t="shared" ca="1" si="2"/>
        <v>0</v>
      </c>
      <c r="E94" s="70">
        <f ca="1">'Composição dos juros'!F65</f>
        <v>0</v>
      </c>
      <c r="F94" s="54">
        <f t="shared" ca="1" si="3"/>
        <v>0</v>
      </c>
      <c r="G94" s="54">
        <f t="shared" ca="1" si="4"/>
        <v>0</v>
      </c>
    </row>
    <row r="95" spans="1:7" hidden="1" x14ac:dyDescent="0.2">
      <c r="A95" s="52">
        <v>30956</v>
      </c>
      <c r="B95" s="71">
        <v>0</v>
      </c>
      <c r="C95" s="53">
        <f ca="1">VLOOKUP($G$9,'Composição de Índices'!$C$2:$H$500,6)/VLOOKUP(Técnicos!A95,'Composição de Índices'!$C$2:$H$500,6)</f>
        <v>3.2508123497639063E-3</v>
      </c>
      <c r="D95" s="54">
        <f t="shared" ca="1" si="2"/>
        <v>0</v>
      </c>
      <c r="E95" s="70">
        <f ca="1">'Composição dos juros'!F66</f>
        <v>0</v>
      </c>
      <c r="F95" s="54">
        <f t="shared" ca="1" si="3"/>
        <v>0</v>
      </c>
      <c r="G95" s="54">
        <f t="shared" ca="1" si="4"/>
        <v>0</v>
      </c>
    </row>
    <row r="96" spans="1:7" hidden="1" x14ac:dyDescent="0.2">
      <c r="A96" s="52">
        <v>30987</v>
      </c>
      <c r="B96" s="71">
        <v>0</v>
      </c>
      <c r="C96" s="53">
        <f ca="1">VLOOKUP($G$9,'Composição de Índices'!$C$2:$H$500,6)/VLOOKUP(Técnicos!A96,'Composição de Índices'!$C$2:$H$500,6)</f>
        <v>2.8870454216208996E-3</v>
      </c>
      <c r="D96" s="54">
        <f t="shared" ca="1" si="2"/>
        <v>0</v>
      </c>
      <c r="E96" s="70">
        <f ca="1">'Composição dos juros'!F67</f>
        <v>0</v>
      </c>
      <c r="F96" s="54">
        <f t="shared" ca="1" si="3"/>
        <v>0</v>
      </c>
      <c r="G96" s="54">
        <f t="shared" ca="1" si="4"/>
        <v>0</v>
      </c>
    </row>
    <row r="97" spans="1:7" hidden="1" x14ac:dyDescent="0.2">
      <c r="A97" s="52">
        <v>31017</v>
      </c>
      <c r="B97" s="71">
        <v>0</v>
      </c>
      <c r="C97" s="53">
        <f ca="1">VLOOKUP($G$9,'Composição de Índices'!$C$2:$H$500,6)/VLOOKUP(Técnicos!A97,'Composição de Índices'!$C$2:$H$500,6)</f>
        <v>2.6269751780116108E-3</v>
      </c>
      <c r="D97" s="54">
        <f t="shared" ca="1" si="2"/>
        <v>0</v>
      </c>
      <c r="E97" s="70">
        <f ca="1">'Composição dos juros'!F68</f>
        <v>0</v>
      </c>
      <c r="F97" s="54">
        <f t="shared" ca="1" si="3"/>
        <v>0</v>
      </c>
      <c r="G97" s="54">
        <f t="shared" ca="1" si="4"/>
        <v>0</v>
      </c>
    </row>
    <row r="98" spans="1:7" hidden="1" x14ac:dyDescent="0.2">
      <c r="A98" s="52">
        <v>31048</v>
      </c>
      <c r="B98" s="71">
        <v>0</v>
      </c>
      <c r="C98" s="53">
        <f ca="1">VLOOKUP($G$9,'Composição de Índices'!$C$2:$H$500,6)/VLOOKUP(Técnicos!A98,'Composição de Índices'!$C$2:$H$500,6)</f>
        <v>2.377352936855042E-3</v>
      </c>
      <c r="D98" s="54">
        <f t="shared" ca="1" si="2"/>
        <v>0</v>
      </c>
      <c r="E98" s="70">
        <f ca="1">'Composição dos juros'!F69</f>
        <v>0</v>
      </c>
      <c r="F98" s="54">
        <f t="shared" ca="1" si="3"/>
        <v>0</v>
      </c>
      <c r="G98" s="54">
        <f t="shared" ca="1" si="4"/>
        <v>0</v>
      </c>
    </row>
    <row r="99" spans="1:7" hidden="1" x14ac:dyDescent="0.2">
      <c r="A99" s="52">
        <v>31079</v>
      </c>
      <c r="B99" s="71">
        <v>0</v>
      </c>
      <c r="C99" s="53">
        <f ca="1">VLOOKUP($G$9,'Composição de Índices'!$C$2:$H$500,6)/VLOOKUP(Técnicos!A99,'Composição de Índices'!$C$2:$H$500,6)</f>
        <v>2.1113258426571162E-3</v>
      </c>
      <c r="D99" s="54">
        <f t="shared" ca="1" si="2"/>
        <v>0</v>
      </c>
      <c r="E99" s="70">
        <f ca="1">'Composição dos juros'!F70</f>
        <v>0</v>
      </c>
      <c r="F99" s="54">
        <f t="shared" ca="1" si="3"/>
        <v>0</v>
      </c>
      <c r="G99" s="54">
        <f t="shared" ca="1" si="4"/>
        <v>0</v>
      </c>
    </row>
    <row r="100" spans="1:7" hidden="1" x14ac:dyDescent="0.2">
      <c r="A100" s="52">
        <v>31107</v>
      </c>
      <c r="B100" s="71">
        <v>0</v>
      </c>
      <c r="C100" s="53">
        <f ca="1">VLOOKUP($G$9,'Composição de Índices'!$C$2:$H$500,6)/VLOOKUP(Técnicos!A100,'Composição de Índices'!$C$2:$H$500,6)</f>
        <v>1.9159037316694662E-3</v>
      </c>
      <c r="D100" s="54">
        <f t="shared" ca="1" si="2"/>
        <v>0</v>
      </c>
      <c r="E100" s="70">
        <f ca="1">'Composição dos juros'!F71</f>
        <v>0</v>
      </c>
      <c r="F100" s="54">
        <f t="shared" ca="1" si="3"/>
        <v>0</v>
      </c>
      <c r="G100" s="54">
        <f t="shared" ca="1" si="4"/>
        <v>0</v>
      </c>
    </row>
    <row r="101" spans="1:7" hidden="1" x14ac:dyDescent="0.2">
      <c r="A101" s="52">
        <v>31138</v>
      </c>
      <c r="B101" s="71">
        <v>0</v>
      </c>
      <c r="C101" s="53">
        <f ca="1">VLOOKUP($G$9,'Composição de Índices'!$C$2:$H$500,6)/VLOOKUP(Técnicos!A101,'Composição de Índices'!$C$2:$H$500,6)</f>
        <v>1.7000035295820647E-3</v>
      </c>
      <c r="D101" s="54">
        <f t="shared" ca="1" si="2"/>
        <v>0</v>
      </c>
      <c r="E101" s="70">
        <f ca="1">'Composição dos juros'!F72</f>
        <v>0</v>
      </c>
      <c r="F101" s="54">
        <f t="shared" ca="1" si="3"/>
        <v>0</v>
      </c>
      <c r="G101" s="54">
        <f t="shared" ca="1" si="4"/>
        <v>0</v>
      </c>
    </row>
    <row r="102" spans="1:7" hidden="1" x14ac:dyDescent="0.2">
      <c r="A102" s="52">
        <v>31168</v>
      </c>
      <c r="B102" s="71">
        <v>0</v>
      </c>
      <c r="C102" s="53">
        <f ca="1">VLOOKUP($G$9,'Composição de Índices'!$C$2:$H$500,6)/VLOOKUP(Técnicos!A102,'Composição de Índices'!$C$2:$H$500,6)</f>
        <v>1.5201771962130531E-3</v>
      </c>
      <c r="D102" s="54">
        <f t="shared" ref="D102:D165" ca="1" si="5">ROUND(B102*C102,2)</f>
        <v>0</v>
      </c>
      <c r="E102" s="70">
        <f ca="1">'Composição dos juros'!F73</f>
        <v>0</v>
      </c>
      <c r="F102" s="54">
        <f t="shared" ref="F102:F165" ca="1" si="6">ROUND(D102*E102,2)</f>
        <v>0</v>
      </c>
      <c r="G102" s="54">
        <f t="shared" ref="G102:G165" ca="1" si="7">D102+F102</f>
        <v>0</v>
      </c>
    </row>
    <row r="103" spans="1:7" hidden="1" x14ac:dyDescent="0.2">
      <c r="A103" s="52">
        <v>31199</v>
      </c>
      <c r="B103" s="71">
        <v>0</v>
      </c>
      <c r="C103" s="53">
        <f ca="1">VLOOKUP($G$9,'Composição de Índices'!$C$2:$H$500,6)/VLOOKUP(Técnicos!A103,'Composição de Índices'!$C$2:$H$500,6)</f>
        <v>1.38190515875258E-3</v>
      </c>
      <c r="D103" s="54">
        <f t="shared" ca="1" si="5"/>
        <v>0</v>
      </c>
      <c r="E103" s="70">
        <f ca="1">'Composição dos juros'!F74</f>
        <v>0</v>
      </c>
      <c r="F103" s="54">
        <f t="shared" ca="1" si="6"/>
        <v>0</v>
      </c>
      <c r="G103" s="54">
        <f t="shared" ca="1" si="7"/>
        <v>0</v>
      </c>
    </row>
    <row r="104" spans="1:7" hidden="1" x14ac:dyDescent="0.2">
      <c r="A104" s="52">
        <v>31229</v>
      </c>
      <c r="B104" s="71">
        <v>0</v>
      </c>
      <c r="C104" s="53">
        <f ca="1">VLOOKUP($G$9,'Composição de Índices'!$C$2:$H$500,6)/VLOOKUP(Técnicos!A104,'Composição de Índices'!$C$2:$H$500,6)</f>
        <v>1.2653858977637008E-3</v>
      </c>
      <c r="D104" s="54">
        <f t="shared" ca="1" si="5"/>
        <v>0</v>
      </c>
      <c r="E104" s="70">
        <f ca="1">'Composição dos juros'!F75</f>
        <v>0</v>
      </c>
      <c r="F104" s="54">
        <f t="shared" ca="1" si="6"/>
        <v>0</v>
      </c>
      <c r="G104" s="54">
        <f t="shared" ca="1" si="7"/>
        <v>0</v>
      </c>
    </row>
    <row r="105" spans="1:7" hidden="1" x14ac:dyDescent="0.2">
      <c r="A105" s="52">
        <v>31260</v>
      </c>
      <c r="B105" s="71">
        <v>0</v>
      </c>
      <c r="C105" s="53">
        <f ca="1">VLOOKUP($G$9,'Composição de Índices'!$C$2:$H$500,6)/VLOOKUP(Técnicos!A105,'Composição de Índices'!$C$2:$H$500,6)</f>
        <v>1.1758562402001624E-3</v>
      </c>
      <c r="D105" s="54">
        <f t="shared" ca="1" si="5"/>
        <v>0</v>
      </c>
      <c r="E105" s="70">
        <f ca="1">'Composição dos juros'!F76</f>
        <v>0</v>
      </c>
      <c r="F105" s="54">
        <f t="shared" ca="1" si="6"/>
        <v>0</v>
      </c>
      <c r="G105" s="54">
        <f t="shared" ca="1" si="7"/>
        <v>0</v>
      </c>
    </row>
    <row r="106" spans="1:7" hidden="1" x14ac:dyDescent="0.2">
      <c r="A106" s="52">
        <v>31291</v>
      </c>
      <c r="B106" s="71">
        <v>0</v>
      </c>
      <c r="C106" s="53">
        <f ca="1">VLOOKUP($G$9,'Composição de Índices'!$C$2:$H$500,6)/VLOOKUP(Técnicos!A106,'Composição de Índices'!$C$2:$H$500,6)</f>
        <v>1.0869471492703348E-3</v>
      </c>
      <c r="D106" s="54">
        <f t="shared" ca="1" si="5"/>
        <v>0</v>
      </c>
      <c r="E106" s="70">
        <f ca="1">'Composição dos juros'!F77</f>
        <v>0</v>
      </c>
      <c r="F106" s="54">
        <f t="shared" ca="1" si="6"/>
        <v>0</v>
      </c>
      <c r="G106" s="54">
        <f t="shared" ca="1" si="7"/>
        <v>0</v>
      </c>
    </row>
    <row r="107" spans="1:7" hidden="1" x14ac:dyDescent="0.2">
      <c r="A107" s="52">
        <v>31321</v>
      </c>
      <c r="B107" s="71">
        <v>0</v>
      </c>
      <c r="C107" s="53">
        <f ca="1">VLOOKUP($G$9,'Composição de Índices'!$C$2:$H$500,6)/VLOOKUP(Técnicos!A107,'Composição de Índices'!$C$2:$H$500,6)</f>
        <v>9.9628525450030361E-4</v>
      </c>
      <c r="D107" s="54">
        <f t="shared" ca="1" si="5"/>
        <v>0</v>
      </c>
      <c r="E107" s="70">
        <f ca="1">'Composição dos juros'!F78</f>
        <v>0</v>
      </c>
      <c r="F107" s="54">
        <f t="shared" ca="1" si="6"/>
        <v>0</v>
      </c>
      <c r="G107" s="54">
        <f t="shared" ca="1" si="7"/>
        <v>0</v>
      </c>
    </row>
    <row r="108" spans="1:7" hidden="1" x14ac:dyDescent="0.2">
      <c r="A108" s="52">
        <v>31352</v>
      </c>
      <c r="B108" s="71">
        <v>0</v>
      </c>
      <c r="C108" s="53">
        <f ca="1">VLOOKUP($G$9,'Composição de Índices'!$C$2:$H$500,6)/VLOOKUP(Técnicos!A108,'Composição de Índices'!$C$2:$H$500,6)</f>
        <v>9.1402314049959387E-4</v>
      </c>
      <c r="D108" s="54">
        <f t="shared" ca="1" si="5"/>
        <v>0</v>
      </c>
      <c r="E108" s="70">
        <f ca="1">'Composição dos juros'!F79</f>
        <v>0</v>
      </c>
      <c r="F108" s="54">
        <f t="shared" ca="1" si="6"/>
        <v>0</v>
      </c>
      <c r="G108" s="54">
        <f t="shared" ca="1" si="7"/>
        <v>0</v>
      </c>
    </row>
    <row r="109" spans="1:7" hidden="1" x14ac:dyDescent="0.2">
      <c r="A109" s="52">
        <v>31382</v>
      </c>
      <c r="B109" s="71">
        <v>0</v>
      </c>
      <c r="C109" s="53">
        <f ca="1">VLOOKUP($G$9,'Composição de Índices'!$C$2:$H$500,6)/VLOOKUP(Técnicos!A109,'Composição de Índices'!$C$2:$H$500,6)</f>
        <v>8.2255503211231768E-4</v>
      </c>
      <c r="D109" s="54">
        <f t="shared" ca="1" si="5"/>
        <v>0</v>
      </c>
      <c r="E109" s="70">
        <f ca="1">'Composição dos juros'!F80</f>
        <v>0</v>
      </c>
      <c r="F109" s="54">
        <f t="shared" ca="1" si="6"/>
        <v>0</v>
      </c>
      <c r="G109" s="54">
        <f t="shared" ca="1" si="7"/>
        <v>0</v>
      </c>
    </row>
    <row r="110" spans="1:7" hidden="1" x14ac:dyDescent="0.2">
      <c r="A110" s="52">
        <v>31413</v>
      </c>
      <c r="B110" s="71">
        <v>0</v>
      </c>
      <c r="C110" s="53">
        <f ca="1">VLOOKUP($G$9,'Composição de Índices'!$C$2:$H$500,6)/VLOOKUP(Técnicos!A110,'Composição de Índices'!$C$2:$H$500,6)</f>
        <v>7.2561308593428709E-4</v>
      </c>
      <c r="D110" s="54">
        <f t="shared" ca="1" si="5"/>
        <v>0</v>
      </c>
      <c r="E110" s="70">
        <f ca="1">'Composição dos juros'!F81</f>
        <v>0</v>
      </c>
      <c r="F110" s="54">
        <f t="shared" ca="1" si="6"/>
        <v>0</v>
      </c>
      <c r="G110" s="54">
        <f t="shared" ca="1" si="7"/>
        <v>0</v>
      </c>
    </row>
    <row r="111" spans="1:7" hidden="1" x14ac:dyDescent="0.2">
      <c r="A111" s="52">
        <v>31444</v>
      </c>
      <c r="B111" s="71">
        <v>0</v>
      </c>
      <c r="C111" s="53">
        <f ca="1">VLOOKUP($G$9,'Composição de Índices'!$C$2:$H$500,6)/VLOOKUP(Técnicos!A111,'Composição de Índices'!$C$2:$H$500,6)</f>
        <v>6.2429067249378863E-4</v>
      </c>
      <c r="D111" s="54">
        <f t="shared" ca="1" si="5"/>
        <v>0</v>
      </c>
      <c r="E111" s="70">
        <f ca="1">'Composição dos juros'!F82</f>
        <v>0</v>
      </c>
      <c r="F111" s="54">
        <f t="shared" ca="1" si="6"/>
        <v>0</v>
      </c>
      <c r="G111" s="54">
        <f t="shared" ca="1" si="7"/>
        <v>0</v>
      </c>
    </row>
    <row r="112" spans="1:7" hidden="1" x14ac:dyDescent="0.2">
      <c r="A112" s="52">
        <v>31472</v>
      </c>
      <c r="B112" s="71">
        <v>0</v>
      </c>
      <c r="C112" s="53">
        <f ca="1">VLOOKUP($G$9,'Composição de Índices'!$C$2:$H$500,6)/VLOOKUP(Técnicos!A112,'Composição de Índices'!$C$2:$H$500,6)</f>
        <v>0.54589877438363343</v>
      </c>
      <c r="D112" s="54">
        <f t="shared" ca="1" si="5"/>
        <v>0</v>
      </c>
      <c r="E112" s="70">
        <f ca="1">'Composição dos juros'!F83</f>
        <v>0</v>
      </c>
      <c r="F112" s="54">
        <f t="shared" ca="1" si="6"/>
        <v>0</v>
      </c>
      <c r="G112" s="54">
        <f t="shared" ca="1" si="7"/>
        <v>0</v>
      </c>
    </row>
    <row r="113" spans="1:7" hidden="1" x14ac:dyDescent="0.2">
      <c r="A113" s="52">
        <v>31503</v>
      </c>
      <c r="B113" s="71">
        <v>0</v>
      </c>
      <c r="C113" s="53">
        <f ca="1">VLOOKUP($G$9,'Composição de Índices'!$C$2:$H$500,6)/VLOOKUP(Técnicos!A113,'Composição de Índices'!$C$2:$H$500,6)</f>
        <v>0.54589877438363343</v>
      </c>
      <c r="D113" s="54">
        <f t="shared" ca="1" si="5"/>
        <v>0</v>
      </c>
      <c r="E113" s="70">
        <f ca="1">'Composição dos juros'!F84</f>
        <v>0</v>
      </c>
      <c r="F113" s="54">
        <f t="shared" ca="1" si="6"/>
        <v>0</v>
      </c>
      <c r="G113" s="54">
        <f t="shared" ca="1" si="7"/>
        <v>0</v>
      </c>
    </row>
    <row r="114" spans="1:7" hidden="1" x14ac:dyDescent="0.2">
      <c r="A114" s="52">
        <v>31533</v>
      </c>
      <c r="B114" s="71">
        <v>0</v>
      </c>
      <c r="C114" s="53">
        <f ca="1">VLOOKUP($G$9,'Composição de Índices'!$C$2:$H$500,6)/VLOOKUP(Técnicos!A114,'Composição de Índices'!$C$2:$H$500,6)</f>
        <v>0.54589877438363343</v>
      </c>
      <c r="D114" s="54">
        <f t="shared" ca="1" si="5"/>
        <v>0</v>
      </c>
      <c r="E114" s="70">
        <f ca="1">'Composição dos juros'!F85</f>
        <v>0</v>
      </c>
      <c r="F114" s="54">
        <f t="shared" ca="1" si="6"/>
        <v>0</v>
      </c>
      <c r="G114" s="54">
        <f t="shared" ca="1" si="7"/>
        <v>0</v>
      </c>
    </row>
    <row r="115" spans="1:7" hidden="1" x14ac:dyDescent="0.2">
      <c r="A115" s="52">
        <v>31564</v>
      </c>
      <c r="B115" s="71">
        <v>0</v>
      </c>
      <c r="C115" s="53">
        <f ca="1">VLOOKUP($G$9,'Composição de Índices'!$C$2:$H$500,6)/VLOOKUP(Técnicos!A115,'Composição de Índices'!$C$2:$H$500,6)</f>
        <v>0.54589877438363343</v>
      </c>
      <c r="D115" s="54">
        <f t="shared" ca="1" si="5"/>
        <v>0</v>
      </c>
      <c r="E115" s="70">
        <f ca="1">'Composição dos juros'!F86</f>
        <v>0</v>
      </c>
      <c r="F115" s="54">
        <f t="shared" ca="1" si="6"/>
        <v>0</v>
      </c>
      <c r="G115" s="54">
        <f t="shared" ca="1" si="7"/>
        <v>0</v>
      </c>
    </row>
    <row r="116" spans="1:7" hidden="1" x14ac:dyDescent="0.2">
      <c r="A116" s="52">
        <v>31594</v>
      </c>
      <c r="B116" s="71">
        <v>0</v>
      </c>
      <c r="C116" s="53">
        <f ca="1">VLOOKUP($G$9,'Composição de Índices'!$C$2:$H$500,6)/VLOOKUP(Técnicos!A116,'Composição de Índices'!$C$2:$H$500,6)</f>
        <v>0.54589877438363343</v>
      </c>
      <c r="D116" s="54">
        <f t="shared" ca="1" si="5"/>
        <v>0</v>
      </c>
      <c r="E116" s="70">
        <f ca="1">'Composição dos juros'!F87</f>
        <v>0</v>
      </c>
      <c r="F116" s="54">
        <f t="shared" ca="1" si="6"/>
        <v>0</v>
      </c>
      <c r="G116" s="54">
        <f t="shared" ca="1" si="7"/>
        <v>0</v>
      </c>
    </row>
    <row r="117" spans="1:7" hidden="1" x14ac:dyDescent="0.2">
      <c r="A117" s="52">
        <v>31625</v>
      </c>
      <c r="B117" s="71">
        <v>0</v>
      </c>
      <c r="C117" s="53">
        <f ca="1">VLOOKUP($G$9,'Composição de Índices'!$C$2:$H$500,6)/VLOOKUP(Técnicos!A117,'Composição de Índices'!$C$2:$H$500,6)</f>
        <v>0.54589877438363343</v>
      </c>
      <c r="D117" s="54">
        <f t="shared" ca="1" si="5"/>
        <v>0</v>
      </c>
      <c r="E117" s="70">
        <f ca="1">'Composição dos juros'!F88</f>
        <v>0</v>
      </c>
      <c r="F117" s="54">
        <f t="shared" ca="1" si="6"/>
        <v>0</v>
      </c>
      <c r="G117" s="54">
        <f t="shared" ca="1" si="7"/>
        <v>0</v>
      </c>
    </row>
    <row r="118" spans="1:7" hidden="1" x14ac:dyDescent="0.2">
      <c r="A118" s="52">
        <v>31656</v>
      </c>
      <c r="B118" s="71">
        <v>0</v>
      </c>
      <c r="C118" s="53">
        <f ca="1">VLOOKUP($G$9,'Composição de Índices'!$C$2:$H$500,6)/VLOOKUP(Técnicos!A118,'Composição de Índices'!$C$2:$H$500,6)</f>
        <v>0.54589877438363343</v>
      </c>
      <c r="D118" s="54">
        <f t="shared" ca="1" si="5"/>
        <v>0</v>
      </c>
      <c r="E118" s="70">
        <f ca="1">'Composição dos juros'!F89</f>
        <v>0</v>
      </c>
      <c r="F118" s="54">
        <f t="shared" ca="1" si="6"/>
        <v>0</v>
      </c>
      <c r="G118" s="54">
        <f t="shared" ca="1" si="7"/>
        <v>0</v>
      </c>
    </row>
    <row r="119" spans="1:7" hidden="1" x14ac:dyDescent="0.2">
      <c r="A119" s="52">
        <v>31686</v>
      </c>
      <c r="B119" s="71">
        <v>0</v>
      </c>
      <c r="C119" s="53">
        <f ca="1">VLOOKUP($G$9,'Composição de Índices'!$C$2:$H$500,6)/VLOOKUP(Técnicos!A119,'Composição de Índices'!$C$2:$H$500,6)</f>
        <v>0.54589877438363343</v>
      </c>
      <c r="D119" s="54">
        <f t="shared" ca="1" si="5"/>
        <v>0</v>
      </c>
      <c r="E119" s="70">
        <f ca="1">'Composição dos juros'!F90</f>
        <v>0</v>
      </c>
      <c r="F119" s="54">
        <f t="shared" ca="1" si="6"/>
        <v>0</v>
      </c>
      <c r="G119" s="54">
        <f t="shared" ca="1" si="7"/>
        <v>0</v>
      </c>
    </row>
    <row r="120" spans="1:7" hidden="1" x14ac:dyDescent="0.2">
      <c r="A120" s="52">
        <v>31717</v>
      </c>
      <c r="B120" s="71">
        <v>0</v>
      </c>
      <c r="C120" s="53">
        <f ca="1">VLOOKUP($G$9,'Composição de Índices'!$C$2:$H$500,6)/VLOOKUP(Técnicos!A120,'Composição de Índices'!$C$2:$H$500,6)</f>
        <v>0.54589877438363343</v>
      </c>
      <c r="D120" s="54">
        <f t="shared" ca="1" si="5"/>
        <v>0</v>
      </c>
      <c r="E120" s="70">
        <f ca="1">'Composição dos juros'!F91</f>
        <v>0</v>
      </c>
      <c r="F120" s="54">
        <f t="shared" ca="1" si="6"/>
        <v>0</v>
      </c>
      <c r="G120" s="54">
        <f t="shared" ca="1" si="7"/>
        <v>0</v>
      </c>
    </row>
    <row r="121" spans="1:7" hidden="1" x14ac:dyDescent="0.2">
      <c r="A121" s="52">
        <v>31747</v>
      </c>
      <c r="B121" s="71">
        <v>0</v>
      </c>
      <c r="C121" s="53">
        <f ca="1">VLOOKUP($G$9,'Composição de Índices'!$C$2:$H$500,6)/VLOOKUP(Técnicos!A121,'Composição de Índices'!$C$2:$H$500,6)</f>
        <v>0.54589877438363343</v>
      </c>
      <c r="D121" s="54">
        <f t="shared" ca="1" si="5"/>
        <v>0</v>
      </c>
      <c r="E121" s="70">
        <f ca="1">'Composição dos juros'!F92</f>
        <v>0</v>
      </c>
      <c r="F121" s="54">
        <f t="shared" ca="1" si="6"/>
        <v>0</v>
      </c>
      <c r="G121" s="54">
        <f t="shared" ca="1" si="7"/>
        <v>0</v>
      </c>
    </row>
    <row r="122" spans="1:7" hidden="1" x14ac:dyDescent="0.2">
      <c r="A122" s="52">
        <v>31778</v>
      </c>
      <c r="B122" s="71">
        <v>0</v>
      </c>
      <c r="C122" s="53">
        <f ca="1">VLOOKUP($G$9,'Composição de Índices'!$C$2:$H$500,6)/VLOOKUP(Técnicos!A122,'Composição de Índices'!$C$2:$H$500,6)</f>
        <v>0.54589877438363343</v>
      </c>
      <c r="D122" s="54">
        <f t="shared" ca="1" si="5"/>
        <v>0</v>
      </c>
      <c r="E122" s="70">
        <f ca="1">'Composição dos juros'!F93</f>
        <v>0</v>
      </c>
      <c r="F122" s="54">
        <f t="shared" ca="1" si="6"/>
        <v>0</v>
      </c>
      <c r="G122" s="54">
        <f t="shared" ca="1" si="7"/>
        <v>0</v>
      </c>
    </row>
    <row r="123" spans="1:7" hidden="1" x14ac:dyDescent="0.2">
      <c r="A123" s="52">
        <v>31809</v>
      </c>
      <c r="B123" s="71">
        <v>0</v>
      </c>
      <c r="C123" s="53">
        <f ca="1">VLOOKUP($G$9,'Composição de Índices'!$C$2:$H$500,6)/VLOOKUP(Técnicos!A123,'Composição de Índices'!$C$2:$H$500,6)</f>
        <v>0.54589877438363343</v>
      </c>
      <c r="D123" s="54">
        <f t="shared" ca="1" si="5"/>
        <v>0</v>
      </c>
      <c r="E123" s="70">
        <f ca="1">'Composição dos juros'!F94</f>
        <v>0</v>
      </c>
      <c r="F123" s="54">
        <f t="shared" ca="1" si="6"/>
        <v>0</v>
      </c>
      <c r="G123" s="54">
        <f t="shared" ca="1" si="7"/>
        <v>0</v>
      </c>
    </row>
    <row r="124" spans="1:7" hidden="1" x14ac:dyDescent="0.2">
      <c r="A124" s="52">
        <v>31837</v>
      </c>
      <c r="B124" s="71">
        <v>0</v>
      </c>
      <c r="C124" s="53">
        <f ca="1">VLOOKUP($G$9,'Composição de Índices'!$C$2:$H$500,6)/VLOOKUP(Técnicos!A124,'Composição de Índices'!$C$2:$H$500,6)</f>
        <v>0.31982616372676942</v>
      </c>
      <c r="D124" s="54">
        <f t="shared" ca="1" si="5"/>
        <v>0</v>
      </c>
      <c r="E124" s="70">
        <f ca="1">'Composição dos juros'!F95</f>
        <v>0</v>
      </c>
      <c r="F124" s="54">
        <f t="shared" ca="1" si="6"/>
        <v>0</v>
      </c>
      <c r="G124" s="54">
        <f t="shared" ca="1" si="7"/>
        <v>0</v>
      </c>
    </row>
    <row r="125" spans="1:7" hidden="1" x14ac:dyDescent="0.2">
      <c r="A125" s="52">
        <v>31868</v>
      </c>
      <c r="B125" s="71">
        <v>0</v>
      </c>
      <c r="C125" s="53">
        <f ca="1">VLOOKUP($G$9,'Composição de Índices'!$C$2:$H$500,6)/VLOOKUP(Técnicos!A125,'Composição de Índices'!$C$2:$H$500,6)</f>
        <v>0.27928850119930088</v>
      </c>
      <c r="D125" s="54">
        <f t="shared" ca="1" si="5"/>
        <v>0</v>
      </c>
      <c r="E125" s="70">
        <f ca="1">'Composição dos juros'!F96</f>
        <v>0</v>
      </c>
      <c r="F125" s="54">
        <f t="shared" ca="1" si="6"/>
        <v>0</v>
      </c>
      <c r="G125" s="54">
        <f t="shared" ca="1" si="7"/>
        <v>0</v>
      </c>
    </row>
    <row r="126" spans="1:7" hidden="1" x14ac:dyDescent="0.2">
      <c r="A126" s="52">
        <v>31898</v>
      </c>
      <c r="B126" s="71">
        <v>0</v>
      </c>
      <c r="C126" s="53">
        <f ca="1">VLOOKUP($G$9,'Composição de Índices'!$C$2:$H$500,6)/VLOOKUP(Técnicos!A126,'Composição de Índices'!$C$2:$H$500,6)</f>
        <v>0.23089374143114408</v>
      </c>
      <c r="D126" s="54">
        <f t="shared" ca="1" si="5"/>
        <v>0</v>
      </c>
      <c r="E126" s="70">
        <f ca="1">'Composição dos juros'!F97</f>
        <v>0</v>
      </c>
      <c r="F126" s="54">
        <f t="shared" ca="1" si="6"/>
        <v>0</v>
      </c>
      <c r="G126" s="54">
        <f t="shared" ca="1" si="7"/>
        <v>0</v>
      </c>
    </row>
    <row r="127" spans="1:7" hidden="1" x14ac:dyDescent="0.2">
      <c r="A127" s="52">
        <v>31929</v>
      </c>
      <c r="B127" s="71">
        <v>0</v>
      </c>
      <c r="C127" s="53">
        <f ca="1">VLOOKUP($G$9,'Composição de Índices'!$C$2:$H$500,6)/VLOOKUP(Técnicos!A127,'Composição de Índices'!$C$2:$H$500,6)</f>
        <v>0.18704675746117483</v>
      </c>
      <c r="D127" s="54">
        <f t="shared" ca="1" si="5"/>
        <v>0</v>
      </c>
      <c r="E127" s="70">
        <f ca="1">'Composição dos juros'!F98</f>
        <v>0</v>
      </c>
      <c r="F127" s="54">
        <f t="shared" ca="1" si="6"/>
        <v>0</v>
      </c>
      <c r="G127" s="54">
        <f t="shared" ca="1" si="7"/>
        <v>0</v>
      </c>
    </row>
    <row r="128" spans="1:7" hidden="1" x14ac:dyDescent="0.2">
      <c r="A128" s="52">
        <v>31959</v>
      </c>
      <c r="B128" s="71">
        <v>0</v>
      </c>
      <c r="C128" s="53">
        <f ca="1">VLOOKUP($G$9,'Composição de Índices'!$C$2:$H$500,6)/VLOOKUP(Técnicos!A128,'Composição de Índices'!$C$2:$H$500,6)</f>
        <v>0.15848626045572486</v>
      </c>
      <c r="D128" s="54">
        <f t="shared" ca="1" si="5"/>
        <v>0</v>
      </c>
      <c r="E128" s="70">
        <f ca="1">'Composição dos juros'!F99</f>
        <v>0</v>
      </c>
      <c r="F128" s="54">
        <f t="shared" ca="1" si="6"/>
        <v>0</v>
      </c>
      <c r="G128" s="54">
        <f t="shared" ca="1" si="7"/>
        <v>0</v>
      </c>
    </row>
    <row r="129" spans="1:7" hidden="1" x14ac:dyDescent="0.2">
      <c r="A129" s="52">
        <v>31990</v>
      </c>
      <c r="B129" s="71">
        <v>0</v>
      </c>
      <c r="C129" s="53">
        <f ca="1">VLOOKUP($G$9,'Composição de Índices'!$C$2:$H$500,6)/VLOOKUP(Técnicos!A129,'Composição de Índices'!$C$2:$H$500,6)</f>
        <v>0.15379466093260943</v>
      </c>
      <c r="D129" s="54">
        <f t="shared" ca="1" si="5"/>
        <v>0</v>
      </c>
      <c r="E129" s="70">
        <f ca="1">'Composição dos juros'!F100</f>
        <v>0</v>
      </c>
      <c r="F129" s="54">
        <f t="shared" ca="1" si="6"/>
        <v>0</v>
      </c>
      <c r="G129" s="54">
        <f t="shared" ca="1" si="7"/>
        <v>0</v>
      </c>
    </row>
    <row r="130" spans="1:7" hidden="1" x14ac:dyDescent="0.2">
      <c r="A130" s="52">
        <v>32021</v>
      </c>
      <c r="B130" s="71">
        <v>0</v>
      </c>
      <c r="C130" s="53">
        <f ca="1">VLOOKUP($G$9,'Composição de Índices'!$C$2:$H$500,6)/VLOOKUP(Técnicos!A130,'Composição de Índices'!$C$2:$H$500,6)</f>
        <v>0.14459814681574998</v>
      </c>
      <c r="D130" s="54">
        <f t="shared" ca="1" si="5"/>
        <v>0</v>
      </c>
      <c r="E130" s="70">
        <f ca="1">'Composição dos juros'!F101</f>
        <v>0</v>
      </c>
      <c r="F130" s="54">
        <f t="shared" ca="1" si="6"/>
        <v>0</v>
      </c>
      <c r="G130" s="54">
        <f t="shared" ca="1" si="7"/>
        <v>0</v>
      </c>
    </row>
    <row r="131" spans="1:7" hidden="1" x14ac:dyDescent="0.2">
      <c r="A131" s="52">
        <v>32051</v>
      </c>
      <c r="B131" s="71">
        <v>0</v>
      </c>
      <c r="C131" s="53">
        <f ca="1">VLOOKUP($G$9,'Composição de Índices'!$C$2:$H$500,6)/VLOOKUP(Técnicos!A131,'Composição de Índices'!$C$2:$H$500,6)</f>
        <v>0.13682511506070202</v>
      </c>
      <c r="D131" s="54">
        <f t="shared" ca="1" si="5"/>
        <v>0</v>
      </c>
      <c r="E131" s="70">
        <f ca="1">'Composição dos juros'!F102</f>
        <v>0</v>
      </c>
      <c r="F131" s="54">
        <f t="shared" ca="1" si="6"/>
        <v>0</v>
      </c>
      <c r="G131" s="54">
        <f t="shared" ca="1" si="7"/>
        <v>0</v>
      </c>
    </row>
    <row r="132" spans="1:7" hidden="1" x14ac:dyDescent="0.2">
      <c r="A132" s="52">
        <v>32082</v>
      </c>
      <c r="B132" s="71">
        <v>0</v>
      </c>
      <c r="C132" s="53">
        <f ca="1">VLOOKUP($G$9,'Composição de Índices'!$C$2:$H$500,6)/VLOOKUP(Técnicos!A132,'Composição de Índices'!$C$2:$H$500,6)</f>
        <v>0.125320681786525</v>
      </c>
      <c r="D132" s="54">
        <f t="shared" ca="1" si="5"/>
        <v>0</v>
      </c>
      <c r="E132" s="70">
        <f ca="1">'Composição dos juros'!F103</f>
        <v>0</v>
      </c>
      <c r="F132" s="54">
        <f t="shared" ca="1" si="6"/>
        <v>0</v>
      </c>
      <c r="G132" s="54">
        <f t="shared" ca="1" si="7"/>
        <v>0</v>
      </c>
    </row>
    <row r="133" spans="1:7" hidden="1" x14ac:dyDescent="0.2">
      <c r="A133" s="52">
        <v>32112</v>
      </c>
      <c r="B133" s="71">
        <v>0</v>
      </c>
      <c r="C133" s="53">
        <f ca="1">VLOOKUP($G$9,'Composição de Índices'!$C$2:$H$500,6)/VLOOKUP(Técnicos!A133,'Composição de Índices'!$C$2:$H$500,6)</f>
        <v>0.11106068872142603</v>
      </c>
      <c r="D133" s="54">
        <f t="shared" ca="1" si="5"/>
        <v>0</v>
      </c>
      <c r="E133" s="70">
        <f ca="1">'Composição dos juros'!F104</f>
        <v>0</v>
      </c>
      <c r="F133" s="54">
        <f t="shared" ca="1" si="6"/>
        <v>0</v>
      </c>
      <c r="G133" s="54">
        <f t="shared" ca="1" si="7"/>
        <v>0</v>
      </c>
    </row>
    <row r="134" spans="1:7" hidden="1" x14ac:dyDescent="0.2">
      <c r="A134" s="52">
        <v>32143</v>
      </c>
      <c r="B134" s="71">
        <v>0</v>
      </c>
      <c r="C134" s="53">
        <f ca="1">VLOOKUP($G$9,'Composição de Índices'!$C$2:$H$500,6)/VLOOKUP(Técnicos!A134,'Composição de Índices'!$C$2:$H$500,6)</f>
        <v>9.7302291008172684E-2</v>
      </c>
      <c r="D134" s="54">
        <f t="shared" ca="1" si="5"/>
        <v>0</v>
      </c>
      <c r="E134" s="70">
        <f ca="1">'Composição dos juros'!F105</f>
        <v>0</v>
      </c>
      <c r="F134" s="54">
        <f t="shared" ca="1" si="6"/>
        <v>0</v>
      </c>
      <c r="G134" s="54">
        <f t="shared" ca="1" si="7"/>
        <v>0</v>
      </c>
    </row>
    <row r="135" spans="1:7" hidden="1" x14ac:dyDescent="0.2">
      <c r="A135" s="52">
        <v>32174</v>
      </c>
      <c r="B135" s="71">
        <v>0</v>
      </c>
      <c r="C135" s="53">
        <f ca="1">VLOOKUP($G$9,'Composição de Índices'!$C$2:$H$500,6)/VLOOKUP(Técnicos!A135,'Composição de Índices'!$C$2:$H$500,6)</f>
        <v>8.3513486117064856E-2</v>
      </c>
      <c r="D135" s="54">
        <f t="shared" ca="1" si="5"/>
        <v>0</v>
      </c>
      <c r="E135" s="70">
        <f ca="1">'Composição dos juros'!F106</f>
        <v>0</v>
      </c>
      <c r="F135" s="54">
        <f t="shared" ca="1" si="6"/>
        <v>0</v>
      </c>
      <c r="G135" s="54">
        <f t="shared" ca="1" si="7"/>
        <v>0</v>
      </c>
    </row>
    <row r="136" spans="1:7" hidden="1" x14ac:dyDescent="0.2">
      <c r="A136" s="52">
        <v>32203</v>
      </c>
      <c r="B136" s="71">
        <v>0</v>
      </c>
      <c r="C136" s="53">
        <f ca="1">VLOOKUP($G$9,'Composição de Índices'!$C$2:$H$500,6)/VLOOKUP(Técnicos!A136,'Composição de Índices'!$C$2:$H$500,6)</f>
        <v>7.0797432527752377E-2</v>
      </c>
      <c r="D136" s="54">
        <f t="shared" ca="1" si="5"/>
        <v>0</v>
      </c>
      <c r="E136" s="70">
        <f ca="1">'Composição dos juros'!F107</f>
        <v>0</v>
      </c>
      <c r="F136" s="54">
        <f t="shared" ca="1" si="6"/>
        <v>0</v>
      </c>
      <c r="G136" s="54">
        <f t="shared" ca="1" si="7"/>
        <v>0</v>
      </c>
    </row>
    <row r="137" spans="1:7" hidden="1" x14ac:dyDescent="0.2">
      <c r="A137" s="52">
        <v>32234</v>
      </c>
      <c r="B137" s="71">
        <v>0</v>
      </c>
      <c r="C137" s="53">
        <f ca="1">VLOOKUP($G$9,'Composição de Índices'!$C$2:$H$500,6)/VLOOKUP(Técnicos!A137,'Composição de Índices'!$C$2:$H$500,6)</f>
        <v>6.1026959868895433E-2</v>
      </c>
      <c r="D137" s="54">
        <f t="shared" ca="1" si="5"/>
        <v>0</v>
      </c>
      <c r="E137" s="70">
        <f ca="1">'Composição dos juros'!F108</f>
        <v>0</v>
      </c>
      <c r="F137" s="54">
        <f t="shared" ca="1" si="6"/>
        <v>0</v>
      </c>
      <c r="G137" s="54">
        <f t="shared" ca="1" si="7"/>
        <v>0</v>
      </c>
    </row>
    <row r="138" spans="1:7" hidden="1" x14ac:dyDescent="0.2">
      <c r="A138" s="52">
        <v>32264</v>
      </c>
      <c r="B138" s="71">
        <v>0</v>
      </c>
      <c r="C138" s="53">
        <f ca="1">VLOOKUP($G$9,'Composição de Índices'!$C$2:$H$500,6)/VLOOKUP(Técnicos!A138,'Composição de Índices'!$C$2:$H$500,6)</f>
        <v>5.1162833153715503E-2</v>
      </c>
      <c r="D138" s="54">
        <f t="shared" ca="1" si="5"/>
        <v>0</v>
      </c>
      <c r="E138" s="70">
        <f ca="1">'Composição dos juros'!F109</f>
        <v>0</v>
      </c>
      <c r="F138" s="54">
        <f t="shared" ca="1" si="6"/>
        <v>0</v>
      </c>
      <c r="G138" s="54">
        <f t="shared" ca="1" si="7"/>
        <v>0</v>
      </c>
    </row>
    <row r="139" spans="1:7" hidden="1" x14ac:dyDescent="0.2">
      <c r="A139" s="52">
        <v>32295</v>
      </c>
      <c r="B139" s="71">
        <v>0</v>
      </c>
      <c r="C139" s="53">
        <f ca="1">VLOOKUP($G$9,'Composição de Índices'!$C$2:$H$500,6)/VLOOKUP(Técnicos!A139,'Composição de Índices'!$C$2:$H$500,6)</f>
        <v>4.3439354429234932E-2</v>
      </c>
      <c r="D139" s="54">
        <f t="shared" ca="1" si="5"/>
        <v>0</v>
      </c>
      <c r="E139" s="70">
        <f ca="1">'Composição dos juros'!F110</f>
        <v>0</v>
      </c>
      <c r="F139" s="54">
        <f t="shared" ca="1" si="6"/>
        <v>0</v>
      </c>
      <c r="G139" s="54">
        <f t="shared" ca="1" si="7"/>
        <v>0</v>
      </c>
    </row>
    <row r="140" spans="1:7" hidden="1" x14ac:dyDescent="0.2">
      <c r="A140" s="52">
        <v>32325</v>
      </c>
      <c r="B140" s="71">
        <v>0</v>
      </c>
      <c r="C140" s="53">
        <f ca="1">VLOOKUP($G$9,'Composição de Índices'!$C$2:$H$500,6)/VLOOKUP(Técnicos!A140,'Composição de Índices'!$C$2:$H$500,6)</f>
        <v>3.6341790193346893E-2</v>
      </c>
      <c r="D140" s="54">
        <f t="shared" ca="1" si="5"/>
        <v>0</v>
      </c>
      <c r="E140" s="70">
        <f ca="1">'Composição dos juros'!F111</f>
        <v>0</v>
      </c>
      <c r="F140" s="54">
        <f t="shared" ca="1" si="6"/>
        <v>0</v>
      </c>
      <c r="G140" s="54">
        <f t="shared" ca="1" si="7"/>
        <v>0</v>
      </c>
    </row>
    <row r="141" spans="1:7" hidden="1" x14ac:dyDescent="0.2">
      <c r="A141" s="52">
        <v>32356</v>
      </c>
      <c r="B141" s="71">
        <v>0</v>
      </c>
      <c r="C141" s="53">
        <f ca="1">VLOOKUP($G$9,'Composição de Índices'!$C$2:$H$500,6)/VLOOKUP(Técnicos!A141,'Composição de Índices'!$C$2:$H$500,6)</f>
        <v>2.929846938905744E-2</v>
      </c>
      <c r="D141" s="54">
        <f t="shared" ca="1" si="5"/>
        <v>0</v>
      </c>
      <c r="E141" s="70">
        <f ca="1">'Composição dos juros'!F112</f>
        <v>0</v>
      </c>
      <c r="F141" s="54">
        <f t="shared" ca="1" si="6"/>
        <v>0</v>
      </c>
      <c r="G141" s="54">
        <f t="shared" ca="1" si="7"/>
        <v>0</v>
      </c>
    </row>
    <row r="142" spans="1:7" hidden="1" x14ac:dyDescent="0.2">
      <c r="A142" s="52">
        <v>32387</v>
      </c>
      <c r="B142" s="71">
        <v>0</v>
      </c>
      <c r="C142" s="53">
        <f ca="1">VLOOKUP($G$9,'Composição de Índices'!$C$2:$H$500,6)/VLOOKUP(Técnicos!A142,'Composição de Índices'!$C$2:$H$500,6)</f>
        <v>2.4281844767446718E-2</v>
      </c>
      <c r="D142" s="54">
        <f t="shared" ca="1" si="5"/>
        <v>0</v>
      </c>
      <c r="E142" s="70">
        <f ca="1">'Composição dos juros'!F113</f>
        <v>0</v>
      </c>
      <c r="F142" s="54">
        <f t="shared" ca="1" si="6"/>
        <v>0</v>
      </c>
      <c r="G142" s="54">
        <f t="shared" ca="1" si="7"/>
        <v>0</v>
      </c>
    </row>
    <row r="143" spans="1:7" hidden="1" x14ac:dyDescent="0.2">
      <c r="A143" s="52">
        <v>32417</v>
      </c>
      <c r="B143" s="71">
        <v>0</v>
      </c>
      <c r="C143" s="53">
        <f ca="1">VLOOKUP($G$9,'Composição de Índices'!$C$2:$H$500,6)/VLOOKUP(Técnicos!A143,'Composição de Índices'!$C$2:$H$500,6)</f>
        <v>1.958057760254673E-2</v>
      </c>
      <c r="D143" s="54">
        <f t="shared" ca="1" si="5"/>
        <v>0</v>
      </c>
      <c r="E143" s="70">
        <f ca="1">'Composição dos juros'!F114</f>
        <v>0</v>
      </c>
      <c r="F143" s="54">
        <f t="shared" ca="1" si="6"/>
        <v>0</v>
      </c>
      <c r="G143" s="54">
        <f t="shared" ca="1" si="7"/>
        <v>0</v>
      </c>
    </row>
    <row r="144" spans="1:7" hidden="1" x14ac:dyDescent="0.2">
      <c r="A144" s="52">
        <v>32448</v>
      </c>
      <c r="B144" s="71">
        <v>0</v>
      </c>
      <c r="C144" s="53">
        <f ca="1">VLOOKUP($G$9,'Composição de Índices'!$C$2:$H$500,6)/VLOOKUP(Técnicos!A144,'Composição de Índices'!$C$2:$H$500,6)</f>
        <v>1.5387492507919397E-2</v>
      </c>
      <c r="D144" s="54">
        <f t="shared" ca="1" si="5"/>
        <v>0</v>
      </c>
      <c r="E144" s="70">
        <f ca="1">'Composição dos juros'!F115</f>
        <v>0</v>
      </c>
      <c r="F144" s="54">
        <f t="shared" ca="1" si="6"/>
        <v>0</v>
      </c>
      <c r="G144" s="54">
        <f t="shared" ca="1" si="7"/>
        <v>0</v>
      </c>
    </row>
    <row r="145" spans="1:7" hidden="1" x14ac:dyDescent="0.2">
      <c r="A145" s="52">
        <v>32478</v>
      </c>
      <c r="B145" s="71">
        <v>0</v>
      </c>
      <c r="C145" s="53">
        <f ca="1">VLOOKUP($G$9,'Composição de Índices'!$C$2:$H$500,6)/VLOOKUP(Técnicos!A145,'Composição de Índices'!$C$2:$H$500,6)</f>
        <v>1.2123766063177947E-2</v>
      </c>
      <c r="D145" s="54">
        <f t="shared" ca="1" si="5"/>
        <v>0</v>
      </c>
      <c r="E145" s="70">
        <f ca="1">'Composição dos juros'!F116</f>
        <v>0</v>
      </c>
      <c r="F145" s="54">
        <f t="shared" ca="1" si="6"/>
        <v>0</v>
      </c>
      <c r="G145" s="54">
        <f t="shared" ca="1" si="7"/>
        <v>0</v>
      </c>
    </row>
    <row r="146" spans="1:7" hidden="1" x14ac:dyDescent="0.2">
      <c r="A146" s="52">
        <v>32509</v>
      </c>
      <c r="B146" s="71">
        <v>0</v>
      </c>
      <c r="C146" s="53">
        <f ca="1">VLOOKUP($G$9,'Composição de Índices'!$C$2:$H$500,6)/VLOOKUP(Técnicos!A146,'Composição de Índices'!$C$2:$H$500,6)</f>
        <v>9.4135884947495301E-3</v>
      </c>
      <c r="D146" s="54">
        <f t="shared" ca="1" si="5"/>
        <v>0</v>
      </c>
      <c r="E146" s="70">
        <f ca="1">'Composição dos juros'!F117</f>
        <v>0</v>
      </c>
      <c r="F146" s="54">
        <f t="shared" ca="1" si="6"/>
        <v>0</v>
      </c>
      <c r="G146" s="54">
        <f t="shared" ca="1" si="7"/>
        <v>0</v>
      </c>
    </row>
    <row r="147" spans="1:7" hidden="1" x14ac:dyDescent="0.2">
      <c r="A147" s="52">
        <v>32540</v>
      </c>
      <c r="B147" s="71">
        <v>0</v>
      </c>
      <c r="C147" s="53">
        <f ca="1">VLOOKUP($G$9,'Composição de Índices'!$C$2:$H$500,6)/VLOOKUP(Técnicos!A147,'Composição de Índices'!$C$2:$H$500,6)</f>
        <v>6.5958439565229332</v>
      </c>
      <c r="D147" s="54">
        <f t="shared" ca="1" si="5"/>
        <v>0</v>
      </c>
      <c r="E147" s="70">
        <f ca="1">'Composição dos juros'!F118</f>
        <v>0</v>
      </c>
      <c r="F147" s="54">
        <f t="shared" ca="1" si="6"/>
        <v>0</v>
      </c>
      <c r="G147" s="54">
        <f t="shared" ca="1" si="7"/>
        <v>0</v>
      </c>
    </row>
    <row r="148" spans="1:7" hidden="1" x14ac:dyDescent="0.2">
      <c r="A148" s="52">
        <v>32568</v>
      </c>
      <c r="B148" s="71">
        <v>0</v>
      </c>
      <c r="C148" s="53">
        <f ca="1">VLOOKUP($G$9,'Composição de Índices'!$C$2:$H$500,6)/VLOOKUP(Técnicos!A148,'Composição de Índices'!$C$2:$H$500,6)</f>
        <v>6.3666447456785065</v>
      </c>
      <c r="D148" s="54">
        <f t="shared" ca="1" si="5"/>
        <v>0</v>
      </c>
      <c r="E148" s="70">
        <f ca="1">'Composição dos juros'!F119</f>
        <v>0</v>
      </c>
      <c r="F148" s="54">
        <f t="shared" ca="1" si="6"/>
        <v>0</v>
      </c>
      <c r="G148" s="54">
        <f t="shared" ca="1" si="7"/>
        <v>0</v>
      </c>
    </row>
    <row r="149" spans="1:7" hidden="1" x14ac:dyDescent="0.2">
      <c r="A149" s="52">
        <v>32599</v>
      </c>
      <c r="B149" s="71">
        <v>0</v>
      </c>
      <c r="C149" s="53">
        <f ca="1">VLOOKUP($G$9,'Composição de Índices'!$C$2:$H$500,6)/VLOOKUP(Técnicos!A149,'Composição de Índices'!$C$2:$H$500,6)</f>
        <v>6.0011317955808696</v>
      </c>
      <c r="D149" s="54">
        <f t="shared" ca="1" si="5"/>
        <v>0</v>
      </c>
      <c r="E149" s="70">
        <f ca="1">'Composição dos juros'!F120</f>
        <v>0</v>
      </c>
      <c r="F149" s="54">
        <f t="shared" ca="1" si="6"/>
        <v>0</v>
      </c>
      <c r="G149" s="54">
        <f t="shared" ca="1" si="7"/>
        <v>0</v>
      </c>
    </row>
    <row r="150" spans="1:7" hidden="1" x14ac:dyDescent="0.2">
      <c r="A150" s="52">
        <v>32629</v>
      </c>
      <c r="B150" s="71">
        <v>0</v>
      </c>
      <c r="C150" s="53">
        <f ca="1">VLOOKUP($G$9,'Composição de Índices'!$C$2:$H$500,6)/VLOOKUP(Técnicos!A150,'Composição de Índices'!$C$2:$H$500,6)</f>
        <v>5.5925419336297564</v>
      </c>
      <c r="D150" s="54">
        <f t="shared" ca="1" si="5"/>
        <v>0</v>
      </c>
      <c r="E150" s="70">
        <f ca="1">'Composição dos juros'!F121</f>
        <v>0</v>
      </c>
      <c r="F150" s="54">
        <f t="shared" ca="1" si="6"/>
        <v>0</v>
      </c>
      <c r="G150" s="54">
        <f t="shared" ca="1" si="7"/>
        <v>0</v>
      </c>
    </row>
    <row r="151" spans="1:7" hidden="1" x14ac:dyDescent="0.2">
      <c r="A151" s="52">
        <v>32660</v>
      </c>
      <c r="B151" s="71">
        <v>0</v>
      </c>
      <c r="C151" s="53">
        <f ca="1">VLOOKUP($G$9,'Composição de Índices'!$C$2:$H$500,6)/VLOOKUP(Técnicos!A151,'Composição de Índices'!$C$2:$H$500,6)</f>
        <v>5.0870306621339925</v>
      </c>
      <c r="D151" s="54">
        <f t="shared" ca="1" si="5"/>
        <v>0</v>
      </c>
      <c r="E151" s="70">
        <f ca="1">'Composição dos juros'!F122</f>
        <v>0</v>
      </c>
      <c r="F151" s="54">
        <f t="shared" ca="1" si="6"/>
        <v>0</v>
      </c>
      <c r="G151" s="54">
        <f t="shared" ca="1" si="7"/>
        <v>0</v>
      </c>
    </row>
    <row r="152" spans="1:7" hidden="1" x14ac:dyDescent="0.2">
      <c r="A152" s="52">
        <v>32690</v>
      </c>
      <c r="B152" s="71">
        <v>0</v>
      </c>
      <c r="C152" s="53">
        <f ca="1">VLOOKUP($G$9,'Composição de Índices'!$C$2:$H$500,6)/VLOOKUP(Técnicos!A152,'Composição de Índices'!$C$2:$H$500,6)</f>
        <v>4.0752820244194838</v>
      </c>
      <c r="D152" s="54">
        <f t="shared" ca="1" si="5"/>
        <v>0</v>
      </c>
      <c r="E152" s="70">
        <f ca="1">'Composição dos juros'!F123</f>
        <v>0</v>
      </c>
      <c r="F152" s="54">
        <f t="shared" ca="1" si="6"/>
        <v>0</v>
      </c>
      <c r="G152" s="54">
        <f t="shared" ca="1" si="7"/>
        <v>0</v>
      </c>
    </row>
    <row r="153" spans="1:7" hidden="1" x14ac:dyDescent="0.2">
      <c r="A153" s="52">
        <v>32721</v>
      </c>
      <c r="B153" s="71">
        <v>0</v>
      </c>
      <c r="C153" s="53">
        <f ca="1">VLOOKUP($G$9,'Composição de Índices'!$C$2:$H$500,6)/VLOOKUP(Técnicos!A153,'Composição de Índices'!$C$2:$H$500,6)</f>
        <v>3.1646885886781186</v>
      </c>
      <c r="D153" s="54">
        <f t="shared" ca="1" si="5"/>
        <v>0</v>
      </c>
      <c r="E153" s="70">
        <f ca="1">'Composição dos juros'!F124</f>
        <v>0</v>
      </c>
      <c r="F153" s="54">
        <f t="shared" ca="1" si="6"/>
        <v>0</v>
      </c>
      <c r="G153" s="54">
        <f t="shared" ca="1" si="7"/>
        <v>0</v>
      </c>
    </row>
    <row r="154" spans="1:7" hidden="1" x14ac:dyDescent="0.2">
      <c r="A154" s="52">
        <v>32752</v>
      </c>
      <c r="B154" s="71">
        <v>0</v>
      </c>
      <c r="C154" s="53">
        <f ca="1">VLOOKUP($G$9,'Composição de Índices'!$C$2:$H$500,6)/VLOOKUP(Técnicos!A154,'Composição de Índices'!$C$2:$H$500,6)</f>
        <v>2.4468019277081776</v>
      </c>
      <c r="D154" s="54">
        <f t="shared" ca="1" si="5"/>
        <v>0</v>
      </c>
      <c r="E154" s="70">
        <f ca="1">'Composição dos juros'!F125</f>
        <v>0</v>
      </c>
      <c r="F154" s="54">
        <f t="shared" ca="1" si="6"/>
        <v>0</v>
      </c>
      <c r="G154" s="54">
        <f t="shared" ca="1" si="7"/>
        <v>0</v>
      </c>
    </row>
    <row r="155" spans="1:7" hidden="1" x14ac:dyDescent="0.2">
      <c r="A155" s="52">
        <v>32782</v>
      </c>
      <c r="B155" s="71">
        <v>0</v>
      </c>
      <c r="C155" s="53">
        <f ca="1">VLOOKUP($G$9,'Composição de Índices'!$C$2:$H$500,6)/VLOOKUP(Técnicos!A155,'Composição de Índices'!$C$2:$H$500,6)</f>
        <v>1.799831897978807</v>
      </c>
      <c r="D155" s="54">
        <f t="shared" ca="1" si="5"/>
        <v>0</v>
      </c>
      <c r="E155" s="70">
        <f ca="1">'Composição dos juros'!F126</f>
        <v>0</v>
      </c>
      <c r="F155" s="54">
        <f t="shared" ca="1" si="6"/>
        <v>0</v>
      </c>
      <c r="G155" s="54">
        <f t="shared" ca="1" si="7"/>
        <v>0</v>
      </c>
    </row>
    <row r="156" spans="1:7" hidden="1" x14ac:dyDescent="0.2">
      <c r="A156" s="52">
        <v>32813</v>
      </c>
      <c r="B156" s="71">
        <v>0</v>
      </c>
      <c r="C156" s="53">
        <f ca="1">VLOOKUP($G$9,'Composição de Índices'!$C$2:$H$500,6)/VLOOKUP(Técnicos!A156,'Composição de Índices'!$C$2:$H$500,6)</f>
        <v>1.307816940263103</v>
      </c>
      <c r="D156" s="54">
        <f t="shared" ca="1" si="5"/>
        <v>0</v>
      </c>
      <c r="E156" s="70">
        <f ca="1">'Composição dos juros'!F127</f>
        <v>0</v>
      </c>
      <c r="F156" s="54">
        <f t="shared" ca="1" si="6"/>
        <v>0</v>
      </c>
      <c r="G156" s="54">
        <f t="shared" ca="1" si="7"/>
        <v>0</v>
      </c>
    </row>
    <row r="157" spans="1:7" hidden="1" x14ac:dyDescent="0.2">
      <c r="A157" s="52">
        <v>32843</v>
      </c>
      <c r="B157" s="71">
        <v>0</v>
      </c>
      <c r="C157" s="53">
        <f ca="1">VLOOKUP($G$9,'Composição de Índices'!$C$2:$H$500,6)/VLOOKUP(Técnicos!A157,'Composição de Índices'!$C$2:$H$500,6)</f>
        <v>0.92477202015071147</v>
      </c>
      <c r="D157" s="54">
        <f t="shared" ca="1" si="5"/>
        <v>0</v>
      </c>
      <c r="E157" s="70">
        <f ca="1">'Composição dos juros'!F128</f>
        <v>0</v>
      </c>
      <c r="F157" s="54">
        <f t="shared" ca="1" si="6"/>
        <v>0</v>
      </c>
      <c r="G157" s="54">
        <f t="shared" ca="1" si="7"/>
        <v>0</v>
      </c>
    </row>
    <row r="158" spans="1:7" hidden="1" x14ac:dyDescent="0.2">
      <c r="A158" s="52">
        <v>32874</v>
      </c>
      <c r="B158" s="71">
        <v>0</v>
      </c>
      <c r="C158" s="53">
        <f ca="1">VLOOKUP($G$9,'Composição de Índices'!$C$2:$H$500,6)/VLOOKUP(Técnicos!A158,'Composição de Índices'!$C$2:$H$500,6)</f>
        <v>0.60226117684060465</v>
      </c>
      <c r="D158" s="54">
        <f t="shared" ca="1" si="5"/>
        <v>0</v>
      </c>
      <c r="E158" s="70">
        <f ca="1">'Composição dos juros'!F129</f>
        <v>0</v>
      </c>
      <c r="F158" s="54">
        <f t="shared" ca="1" si="6"/>
        <v>0</v>
      </c>
      <c r="G158" s="54">
        <f t="shared" ca="1" si="7"/>
        <v>0</v>
      </c>
    </row>
    <row r="159" spans="1:7" hidden="1" x14ac:dyDescent="0.2">
      <c r="A159" s="52">
        <v>32905</v>
      </c>
      <c r="B159" s="71">
        <v>0</v>
      </c>
      <c r="C159" s="53">
        <f ca="1">VLOOKUP($G$9,'Composição de Índices'!$C$2:$H$500,6)/VLOOKUP(Técnicos!A159,'Composição de Índices'!$C$2:$H$500,6)</f>
        <v>0.3857940641829426</v>
      </c>
      <c r="D159" s="54">
        <f t="shared" ca="1" si="5"/>
        <v>0</v>
      </c>
      <c r="E159" s="70">
        <f ca="1">'Composição dos juros'!F130</f>
        <v>0</v>
      </c>
      <c r="F159" s="54">
        <f t="shared" ca="1" si="6"/>
        <v>0</v>
      </c>
      <c r="G159" s="54">
        <f t="shared" ca="1" si="7"/>
        <v>0</v>
      </c>
    </row>
    <row r="160" spans="1:7" hidden="1" x14ac:dyDescent="0.2">
      <c r="A160" s="52">
        <v>32933</v>
      </c>
      <c r="B160" s="71">
        <v>0</v>
      </c>
      <c r="C160" s="53">
        <f ca="1">VLOOKUP($G$9,'Composição de Índices'!$C$2:$H$500,6)/VLOOKUP(Técnicos!A160,'Composição de Índices'!$C$2:$H$500,6)</f>
        <v>0.22328592705198508</v>
      </c>
      <c r="D160" s="54">
        <f t="shared" ca="1" si="5"/>
        <v>0</v>
      </c>
      <c r="E160" s="70">
        <f ca="1">'Composição dos juros'!F131</f>
        <v>0</v>
      </c>
      <c r="F160" s="54">
        <f t="shared" ca="1" si="6"/>
        <v>0</v>
      </c>
      <c r="G160" s="54">
        <f t="shared" ca="1" si="7"/>
        <v>0</v>
      </c>
    </row>
    <row r="161" spans="1:7" hidden="1" x14ac:dyDescent="0.2">
      <c r="A161" s="52">
        <v>32964</v>
      </c>
      <c r="B161" s="71">
        <v>0</v>
      </c>
      <c r="C161" s="53">
        <f ca="1">VLOOKUP($G$9,'Composição de Índices'!$C$2:$H$500,6)/VLOOKUP(Técnicos!A161,'Composição de Índices'!$C$2:$H$500,6)</f>
        <v>0.12114036840928009</v>
      </c>
      <c r="D161" s="54">
        <f t="shared" ca="1" si="5"/>
        <v>0</v>
      </c>
      <c r="E161" s="70">
        <f ca="1">'Composição dos juros'!F132</f>
        <v>0</v>
      </c>
      <c r="F161" s="54">
        <f t="shared" ca="1" si="6"/>
        <v>0</v>
      </c>
      <c r="G161" s="54">
        <f t="shared" ca="1" si="7"/>
        <v>0</v>
      </c>
    </row>
    <row r="162" spans="1:7" hidden="1" x14ac:dyDescent="0.2">
      <c r="A162" s="52">
        <v>32994</v>
      </c>
      <c r="B162" s="71">
        <v>0</v>
      </c>
      <c r="C162" s="53">
        <f ca="1">VLOOKUP($G$9,'Composição de Índices'!$C$2:$H$500,6)/VLOOKUP(Técnicos!A162,'Composição de Índices'!$C$2:$H$500,6)</f>
        <v>8.3660475420773553E-2</v>
      </c>
      <c r="D162" s="54">
        <f t="shared" ca="1" si="5"/>
        <v>0</v>
      </c>
      <c r="E162" s="70">
        <f ca="1">'Composição dos juros'!F133</f>
        <v>0</v>
      </c>
      <c r="F162" s="54">
        <f t="shared" ca="1" si="6"/>
        <v>0</v>
      </c>
      <c r="G162" s="54">
        <f t="shared" ca="1" si="7"/>
        <v>0</v>
      </c>
    </row>
    <row r="163" spans="1:7" hidden="1" x14ac:dyDescent="0.2">
      <c r="A163" s="52">
        <v>33025</v>
      </c>
      <c r="B163" s="71">
        <v>0</v>
      </c>
      <c r="C163" s="53">
        <f ca="1">VLOOKUP($G$9,'Composição de Índices'!$C$2:$H$500,6)/VLOOKUP(Técnicos!A163,'Composição de Índices'!$C$2:$H$500,6)</f>
        <v>7.7556758524866556E-2</v>
      </c>
      <c r="D163" s="54">
        <f t="shared" ca="1" si="5"/>
        <v>0</v>
      </c>
      <c r="E163" s="70">
        <f ca="1">'Composição dos juros'!F134</f>
        <v>0</v>
      </c>
      <c r="F163" s="54">
        <f t="shared" ca="1" si="6"/>
        <v>0</v>
      </c>
      <c r="G163" s="54">
        <f t="shared" ca="1" si="7"/>
        <v>0</v>
      </c>
    </row>
    <row r="164" spans="1:7" hidden="1" x14ac:dyDescent="0.2">
      <c r="A164" s="52">
        <v>33055</v>
      </c>
      <c r="B164" s="71">
        <v>0</v>
      </c>
      <c r="C164" s="53">
        <f ca="1">VLOOKUP($G$9,'Composição de Índices'!$C$2:$H$500,6)/VLOOKUP(Técnicos!A164,'Composição de Índices'!$C$2:$H$500,6)</f>
        <v>7.0757025625448111E-2</v>
      </c>
      <c r="D164" s="54">
        <f t="shared" ca="1" si="5"/>
        <v>0</v>
      </c>
      <c r="E164" s="70">
        <f ca="1">'Composição dos juros'!F135</f>
        <v>0</v>
      </c>
      <c r="F164" s="54">
        <f t="shared" ca="1" si="6"/>
        <v>0</v>
      </c>
      <c r="G164" s="54">
        <f t="shared" ca="1" si="7"/>
        <v>0</v>
      </c>
    </row>
    <row r="165" spans="1:7" hidden="1" x14ac:dyDescent="0.2">
      <c r="A165" s="52">
        <v>33086</v>
      </c>
      <c r="B165" s="71">
        <v>0</v>
      </c>
      <c r="C165" s="53">
        <f ca="1">VLOOKUP($G$9,'Composição de Índices'!$C$2:$H$500,6)/VLOOKUP(Técnicos!A165,'Composição de Índices'!$C$2:$H$500,6)</f>
        <v>6.3865889557618058E-2</v>
      </c>
      <c r="D165" s="54">
        <f t="shared" ca="1" si="5"/>
        <v>0</v>
      </c>
      <c r="E165" s="70">
        <f ca="1">'Composição dos juros'!F136</f>
        <v>0</v>
      </c>
      <c r="F165" s="54">
        <f t="shared" ca="1" si="6"/>
        <v>0</v>
      </c>
      <c r="G165" s="54">
        <f t="shared" ca="1" si="7"/>
        <v>0</v>
      </c>
    </row>
    <row r="166" spans="1:7" hidden="1" x14ac:dyDescent="0.2">
      <c r="A166" s="52">
        <v>33117</v>
      </c>
      <c r="B166" s="71">
        <v>0</v>
      </c>
      <c r="C166" s="53">
        <f ca="1">VLOOKUP($G$9,'Composição de Índices'!$C$2:$H$500,6)/VLOOKUP(Técnicos!A166,'Composição de Índices'!$C$2:$H$500,6)</f>
        <v>5.7755343092043422E-2</v>
      </c>
      <c r="D166" s="54">
        <f t="shared" ref="D166:D229" ca="1" si="8">ROUND(B166*C166,2)</f>
        <v>0</v>
      </c>
      <c r="E166" s="70">
        <f ca="1">'Composição dos juros'!F137</f>
        <v>0</v>
      </c>
      <c r="F166" s="54">
        <f t="shared" ref="F166:F229" ca="1" si="9">ROUND(D166*E166,2)</f>
        <v>0</v>
      </c>
      <c r="G166" s="54">
        <f t="shared" ref="G166:G229" ca="1" si="10">D166+F166</f>
        <v>0</v>
      </c>
    </row>
    <row r="167" spans="1:7" hidden="1" x14ac:dyDescent="0.2">
      <c r="A167" s="52">
        <v>33147</v>
      </c>
      <c r="B167" s="71">
        <v>0</v>
      </c>
      <c r="C167" s="53">
        <f ca="1">VLOOKUP($G$9,'Composição de Índices'!$C$2:$H$500,6)/VLOOKUP(Técnicos!A167,'Composição de Índices'!$C$2:$H$500,6)</f>
        <v>5.1178860858299584E-2</v>
      </c>
      <c r="D167" s="54">
        <f t="shared" ca="1" si="8"/>
        <v>0</v>
      </c>
      <c r="E167" s="70">
        <f ca="1">'Composição dos juros'!F138</f>
        <v>0</v>
      </c>
      <c r="F167" s="54">
        <f t="shared" ca="1" si="9"/>
        <v>0</v>
      </c>
      <c r="G167" s="54">
        <f t="shared" ca="1" si="10"/>
        <v>0</v>
      </c>
    </row>
    <row r="168" spans="1:7" hidden="1" x14ac:dyDescent="0.2">
      <c r="A168" s="52">
        <v>33178</v>
      </c>
      <c r="B168" s="71">
        <v>0</v>
      </c>
      <c r="C168" s="53">
        <f ca="1">VLOOKUP($G$9,'Composição de Índices'!$C$2:$H$500,6)/VLOOKUP(Técnicos!A168,'Composição de Índices'!$C$2:$H$500,6)</f>
        <v>4.5008253096545353E-2</v>
      </c>
      <c r="D168" s="54">
        <f t="shared" ca="1" si="8"/>
        <v>0</v>
      </c>
      <c r="E168" s="70">
        <f ca="1">'Composição dos juros'!F139</f>
        <v>0</v>
      </c>
      <c r="F168" s="54">
        <f t="shared" ca="1" si="9"/>
        <v>0</v>
      </c>
      <c r="G168" s="54">
        <f t="shared" ca="1" si="10"/>
        <v>0</v>
      </c>
    </row>
    <row r="169" spans="1:7" hidden="1" x14ac:dyDescent="0.2">
      <c r="A169" s="52">
        <v>33208</v>
      </c>
      <c r="B169" s="71">
        <v>0</v>
      </c>
      <c r="C169" s="53">
        <f ca="1">VLOOKUP($G$9,'Composição de Índices'!$C$2:$H$500,6)/VLOOKUP(Técnicos!A169,'Composição de Índices'!$C$2:$H$500,6)</f>
        <v>3.8587325966242807E-2</v>
      </c>
      <c r="D169" s="54">
        <f t="shared" ca="1" si="8"/>
        <v>0</v>
      </c>
      <c r="E169" s="70">
        <f ca="1">'Composição dos juros'!F140</f>
        <v>0</v>
      </c>
      <c r="F169" s="54">
        <f t="shared" ca="1" si="9"/>
        <v>0</v>
      </c>
      <c r="G169" s="54">
        <f t="shared" ca="1" si="10"/>
        <v>0</v>
      </c>
    </row>
    <row r="170" spans="1:7" hidden="1" x14ac:dyDescent="0.2">
      <c r="A170" s="52">
        <v>33239</v>
      </c>
      <c r="B170" s="71">
        <v>0</v>
      </c>
      <c r="C170" s="53">
        <f ca="1">VLOOKUP($G$9,'Composição de Índices'!$C$2:$H$500,6)/VLOOKUP(Técnicos!A170,'Composição de Índices'!$C$2:$H$500,6)</f>
        <v>3.2320405237309627E-2</v>
      </c>
      <c r="D170" s="54">
        <f t="shared" ca="1" si="8"/>
        <v>0</v>
      </c>
      <c r="E170" s="70">
        <f ca="1">'Composição dos juros'!F141</f>
        <v>0</v>
      </c>
      <c r="F170" s="54">
        <f t="shared" ca="1" si="9"/>
        <v>0</v>
      </c>
      <c r="G170" s="54">
        <f t="shared" ca="1" si="10"/>
        <v>0</v>
      </c>
    </row>
    <row r="171" spans="1:7" hidden="1" x14ac:dyDescent="0.2">
      <c r="A171" s="52">
        <v>33270</v>
      </c>
      <c r="B171" s="71">
        <v>0</v>
      </c>
      <c r="C171" s="53">
        <f ca="1">VLOOKUP($G$9,'Composição de Índices'!$C$2:$H$500,6)/VLOOKUP(Técnicos!A171,'Composição de Índices'!$C$2:$H$500,6)</f>
        <v>2.6886611132817942E-2</v>
      </c>
      <c r="D171" s="54">
        <f t="shared" ca="1" si="8"/>
        <v>0</v>
      </c>
      <c r="E171" s="70">
        <f ca="1">'Composição dos juros'!F142</f>
        <v>0</v>
      </c>
      <c r="F171" s="54">
        <f t="shared" ca="1" si="9"/>
        <v>0</v>
      </c>
      <c r="G171" s="54">
        <f t="shared" ca="1" si="10"/>
        <v>0</v>
      </c>
    </row>
    <row r="172" spans="1:7" hidden="1" x14ac:dyDescent="0.2">
      <c r="A172" s="52">
        <v>33298</v>
      </c>
      <c r="B172" s="71">
        <v>0</v>
      </c>
      <c r="C172" s="53">
        <f ca="1">VLOOKUP($G$9,'Composição de Índices'!$C$2:$H$500,6)/VLOOKUP(Técnicos!A172,'Composição de Índices'!$C$2:$H$500,6)</f>
        <v>2.2061714230588281E-2</v>
      </c>
      <c r="D172" s="54">
        <f t="shared" ca="1" si="8"/>
        <v>0</v>
      </c>
      <c r="E172" s="70">
        <f ca="1">'Composição dos juros'!F143</f>
        <v>0</v>
      </c>
      <c r="F172" s="54">
        <f t="shared" ca="1" si="9"/>
        <v>0</v>
      </c>
      <c r="G172" s="54">
        <f t="shared" ca="1" si="10"/>
        <v>0</v>
      </c>
    </row>
    <row r="173" spans="1:7" hidden="1" x14ac:dyDescent="0.2">
      <c r="A173" s="52">
        <v>33329</v>
      </c>
      <c r="B173" s="71">
        <v>0</v>
      </c>
      <c r="C173" s="53">
        <f ca="1">VLOOKUP($G$9,'Composição de Índices'!$C$2:$H$500,6)/VLOOKUP(Técnicos!A173,'Composição de Índices'!$C$2:$H$500,6)</f>
        <v>1.9734962188557366E-2</v>
      </c>
      <c r="D173" s="54">
        <f t="shared" ca="1" si="8"/>
        <v>0</v>
      </c>
      <c r="E173" s="70">
        <f ca="1">'Composição dos juros'!F144</f>
        <v>0</v>
      </c>
      <c r="F173" s="54">
        <f t="shared" ca="1" si="9"/>
        <v>0</v>
      </c>
      <c r="G173" s="54">
        <f t="shared" ca="1" si="10"/>
        <v>0</v>
      </c>
    </row>
    <row r="174" spans="1:7" hidden="1" x14ac:dyDescent="0.2">
      <c r="A174" s="52">
        <v>33359</v>
      </c>
      <c r="B174" s="71">
        <v>0</v>
      </c>
      <c r="C174" s="53">
        <f ca="1">VLOOKUP($G$9,'Composição de Índices'!$C$2:$H$500,6)/VLOOKUP(Técnicos!A174,'Composição de Índices'!$C$2:$H$500,6)</f>
        <v>1.8793412235556008E-2</v>
      </c>
      <c r="D174" s="54">
        <f t="shared" ca="1" si="8"/>
        <v>0</v>
      </c>
      <c r="E174" s="70">
        <f ca="1">'Composição dos juros'!F145</f>
        <v>0</v>
      </c>
      <c r="F174" s="54">
        <f t="shared" ca="1" si="9"/>
        <v>0</v>
      </c>
      <c r="G174" s="54">
        <f t="shared" ca="1" si="10"/>
        <v>0</v>
      </c>
    </row>
    <row r="175" spans="1:7" hidden="1" x14ac:dyDescent="0.2">
      <c r="A175" s="52">
        <v>33390</v>
      </c>
      <c r="B175" s="71">
        <v>0</v>
      </c>
      <c r="C175" s="53">
        <f ca="1">VLOOKUP($G$9,'Composição de Índices'!$C$2:$H$500,6)/VLOOKUP(Técnicos!A175,'Composição de Índices'!$C$2:$H$500,6)</f>
        <v>1.7616621893097123E-2</v>
      </c>
      <c r="D175" s="54">
        <f t="shared" ca="1" si="8"/>
        <v>0</v>
      </c>
      <c r="E175" s="70">
        <f ca="1">'Composição dos juros'!F146</f>
        <v>0</v>
      </c>
      <c r="F175" s="54">
        <f t="shared" ca="1" si="9"/>
        <v>0</v>
      </c>
      <c r="G175" s="54">
        <f t="shared" ca="1" si="10"/>
        <v>0</v>
      </c>
    </row>
    <row r="176" spans="1:7" hidden="1" x14ac:dyDescent="0.2">
      <c r="A176" s="52">
        <v>33420</v>
      </c>
      <c r="B176" s="71">
        <v>0</v>
      </c>
      <c r="C176" s="53">
        <f ca="1">VLOOKUP($G$9,'Composição de Índices'!$C$2:$H$500,6)/VLOOKUP(Técnicos!A176,'Composição de Índices'!$C$2:$H$500,6)</f>
        <v>1.5895174495260418E-2</v>
      </c>
      <c r="D176" s="54">
        <f t="shared" ca="1" si="8"/>
        <v>0</v>
      </c>
      <c r="E176" s="70">
        <f ca="1">'Composição dos juros'!F147</f>
        <v>0</v>
      </c>
      <c r="F176" s="54">
        <f t="shared" ca="1" si="9"/>
        <v>0</v>
      </c>
      <c r="G176" s="54">
        <f t="shared" ca="1" si="10"/>
        <v>0</v>
      </c>
    </row>
    <row r="177" spans="1:7" hidden="1" x14ac:dyDescent="0.2">
      <c r="A177" s="52">
        <v>33451</v>
      </c>
      <c r="B177" s="71">
        <v>0</v>
      </c>
      <c r="C177" s="53">
        <f ca="1">VLOOKUP($G$9,'Composição de Índices'!$C$2:$H$500,6)/VLOOKUP(Técnicos!A177,'Composição de Índices'!$C$2:$H$500,6)</f>
        <v>1.4174402082450882E-2</v>
      </c>
      <c r="D177" s="54">
        <f t="shared" ca="1" si="8"/>
        <v>0</v>
      </c>
      <c r="E177" s="70">
        <f ca="1">'Composição dos juros'!F148</f>
        <v>0</v>
      </c>
      <c r="F177" s="54">
        <f t="shared" ca="1" si="9"/>
        <v>0</v>
      </c>
      <c r="G177" s="54">
        <f t="shared" ca="1" si="10"/>
        <v>0</v>
      </c>
    </row>
    <row r="178" spans="1:7" hidden="1" x14ac:dyDescent="0.2">
      <c r="A178" s="52">
        <v>33482</v>
      </c>
      <c r="B178" s="71">
        <v>0</v>
      </c>
      <c r="C178" s="53">
        <f ca="1">VLOOKUP($G$9,'Composição de Índices'!$C$2:$H$500,6)/VLOOKUP(Técnicos!A178,'Composição de Índices'!$C$2:$H$500,6)</f>
        <v>1.2259472480929666E-2</v>
      </c>
      <c r="D178" s="54">
        <f t="shared" ca="1" si="8"/>
        <v>0</v>
      </c>
      <c r="E178" s="70">
        <f ca="1">'Composição dos juros'!F149</f>
        <v>0</v>
      </c>
      <c r="F178" s="54">
        <f t="shared" ca="1" si="9"/>
        <v>0</v>
      </c>
      <c r="G178" s="54">
        <f t="shared" ca="1" si="10"/>
        <v>0</v>
      </c>
    </row>
    <row r="179" spans="1:7" hidden="1" x14ac:dyDescent="0.2">
      <c r="A179" s="52">
        <v>33512</v>
      </c>
      <c r="B179" s="71">
        <v>0</v>
      </c>
      <c r="C179" s="53">
        <f ca="1">VLOOKUP($G$9,'Composição de Índices'!$C$2:$H$500,6)/VLOOKUP(Técnicos!A179,'Composição de Índices'!$C$2:$H$500,6)</f>
        <v>1.0603245529259354E-2</v>
      </c>
      <c r="D179" s="54">
        <f t="shared" ca="1" si="8"/>
        <v>0</v>
      </c>
      <c r="E179" s="70">
        <f ca="1">'Composição dos juros'!F150</f>
        <v>0</v>
      </c>
      <c r="F179" s="54">
        <f t="shared" ca="1" si="9"/>
        <v>0</v>
      </c>
      <c r="G179" s="54">
        <f t="shared" ca="1" si="10"/>
        <v>0</v>
      </c>
    </row>
    <row r="180" spans="1:7" hidden="1" x14ac:dyDescent="0.2">
      <c r="A180" s="52">
        <v>33543</v>
      </c>
      <c r="B180" s="71">
        <v>0</v>
      </c>
      <c r="C180" s="53">
        <f ca="1">VLOOKUP($G$9,'Composição de Índices'!$C$2:$H$500,6)/VLOOKUP(Técnicos!A180,'Composição de Índices'!$C$2:$H$500,6)</f>
        <v>8.7572229346377234E-3</v>
      </c>
      <c r="D180" s="54">
        <f t="shared" ca="1" si="8"/>
        <v>0</v>
      </c>
      <c r="E180" s="70">
        <f ca="1">'Composição dos juros'!F151</f>
        <v>0</v>
      </c>
      <c r="F180" s="54">
        <f t="shared" ca="1" si="9"/>
        <v>0</v>
      </c>
      <c r="G180" s="54">
        <f t="shared" ca="1" si="10"/>
        <v>0</v>
      </c>
    </row>
    <row r="181" spans="1:7" hidden="1" x14ac:dyDescent="0.2">
      <c r="A181" s="52">
        <v>33573</v>
      </c>
      <c r="B181" s="71">
        <v>0</v>
      </c>
      <c r="C181" s="53">
        <f ca="1">VLOOKUP($G$9,'Composição de Índices'!$C$2:$H$500,6)/VLOOKUP(Técnicos!A181,'Composição de Índices'!$C$2:$H$500,6)</f>
        <v>6.9238005492075622E-3</v>
      </c>
      <c r="D181" s="54">
        <f t="shared" ca="1" si="8"/>
        <v>0</v>
      </c>
      <c r="E181" s="70">
        <f ca="1">'Composição dos juros'!F152</f>
        <v>0</v>
      </c>
      <c r="F181" s="54">
        <f t="shared" ca="1" si="9"/>
        <v>0</v>
      </c>
      <c r="G181" s="54">
        <f t="shared" ca="1" si="10"/>
        <v>0</v>
      </c>
    </row>
    <row r="182" spans="1:7" hidden="1" x14ac:dyDescent="0.2">
      <c r="A182" s="52">
        <v>33604</v>
      </c>
      <c r="B182" s="71">
        <v>0</v>
      </c>
      <c r="C182" s="53">
        <f ca="1">VLOOKUP($G$9,'Composição de Índices'!$C$2:$H$500,6)/VLOOKUP(Técnicos!A182,'Composição de Índices'!$C$2:$H$500,6)</f>
        <v>5.5769637931595336E-3</v>
      </c>
      <c r="D182" s="54">
        <f t="shared" ca="1" si="8"/>
        <v>0</v>
      </c>
      <c r="E182" s="70">
        <f ca="1">'Composição dos juros'!F153</f>
        <v>0</v>
      </c>
      <c r="F182" s="54">
        <f t="shared" ca="1" si="9"/>
        <v>0</v>
      </c>
      <c r="G182" s="54">
        <f t="shared" ca="1" si="10"/>
        <v>0</v>
      </c>
    </row>
    <row r="183" spans="1:7" hidden="1" x14ac:dyDescent="0.2">
      <c r="A183" s="52">
        <v>33635</v>
      </c>
      <c r="B183" s="71">
        <v>0</v>
      </c>
      <c r="C183" s="53">
        <f ca="1">VLOOKUP($G$9,'Composição de Índices'!$C$2:$H$500,6)/VLOOKUP(Técnicos!A183,'Composição de Índices'!$C$2:$H$500,6)</f>
        <v>4.4402421655183044E-3</v>
      </c>
      <c r="D183" s="54">
        <f t="shared" ca="1" si="8"/>
        <v>0</v>
      </c>
      <c r="E183" s="70">
        <f ca="1">'Composição dos juros'!F154</f>
        <v>0</v>
      </c>
      <c r="F183" s="54">
        <f t="shared" ca="1" si="9"/>
        <v>0</v>
      </c>
      <c r="G183" s="54">
        <f t="shared" ca="1" si="10"/>
        <v>0</v>
      </c>
    </row>
    <row r="184" spans="1:7" hidden="1" x14ac:dyDescent="0.2">
      <c r="A184" s="52">
        <v>33664</v>
      </c>
      <c r="B184" s="71">
        <v>0</v>
      </c>
      <c r="C184" s="53">
        <f ca="1">VLOOKUP($G$9,'Composição de Índices'!$C$2:$H$500,6)/VLOOKUP(Técnicos!A184,'Composição de Índices'!$C$2:$H$500,6)</f>
        <v>3.5211941144027651E-3</v>
      </c>
      <c r="D184" s="54">
        <f t="shared" ca="1" si="8"/>
        <v>0</v>
      </c>
      <c r="E184" s="70">
        <f ca="1">'Composição dos juros'!F155</f>
        <v>0</v>
      </c>
      <c r="F184" s="54">
        <f t="shared" ca="1" si="9"/>
        <v>0</v>
      </c>
      <c r="G184" s="54">
        <f t="shared" ca="1" si="10"/>
        <v>0</v>
      </c>
    </row>
    <row r="185" spans="1:7" hidden="1" x14ac:dyDescent="0.2">
      <c r="A185" s="52">
        <v>33695</v>
      </c>
      <c r="B185" s="71">
        <v>0</v>
      </c>
      <c r="C185" s="53">
        <f ca="1">VLOOKUP($G$9,'Composição de Índices'!$C$2:$H$500,6)/VLOOKUP(Técnicos!A185,'Composição de Índices'!$C$2:$H$500,6)</f>
        <v>2.8855263634301282E-3</v>
      </c>
      <c r="D185" s="54">
        <f t="shared" ca="1" si="8"/>
        <v>0</v>
      </c>
      <c r="E185" s="70">
        <f ca="1">'Composição dos juros'!F156</f>
        <v>0</v>
      </c>
      <c r="F185" s="54">
        <f t="shared" ca="1" si="9"/>
        <v>0</v>
      </c>
      <c r="G185" s="54">
        <f t="shared" ca="1" si="10"/>
        <v>0</v>
      </c>
    </row>
    <row r="186" spans="1:7" hidden="1" x14ac:dyDescent="0.2">
      <c r="A186" s="52">
        <v>33725</v>
      </c>
      <c r="B186" s="71">
        <v>0</v>
      </c>
      <c r="C186" s="53">
        <f ca="1">VLOOKUP($G$9,'Composição de Índices'!$C$2:$H$500,6)/VLOOKUP(Técnicos!A186,'Composição de Índices'!$C$2:$H$500,6)</f>
        <v>2.4080171264934166E-3</v>
      </c>
      <c r="D186" s="54">
        <f t="shared" ca="1" si="8"/>
        <v>0</v>
      </c>
      <c r="E186" s="70">
        <f ca="1">'Composição dos juros'!F157</f>
        <v>0</v>
      </c>
      <c r="F186" s="54">
        <f t="shared" ca="1" si="9"/>
        <v>0</v>
      </c>
      <c r="G186" s="54">
        <f t="shared" ca="1" si="10"/>
        <v>0</v>
      </c>
    </row>
    <row r="187" spans="1:7" hidden="1" x14ac:dyDescent="0.2">
      <c r="A187" s="52">
        <v>33756</v>
      </c>
      <c r="B187" s="71">
        <v>0</v>
      </c>
      <c r="C187" s="53">
        <f ca="1">VLOOKUP($G$9,'Composição de Índices'!$C$2:$H$500,6)/VLOOKUP(Técnicos!A187,'Composição de Índices'!$C$2:$H$500,6)</f>
        <v>1.9506060175998542E-3</v>
      </c>
      <c r="D187" s="54">
        <f t="shared" ca="1" si="8"/>
        <v>0</v>
      </c>
      <c r="E187" s="70">
        <f ca="1">'Composição dos juros'!F158</f>
        <v>0</v>
      </c>
      <c r="F187" s="54">
        <f t="shared" ca="1" si="9"/>
        <v>0</v>
      </c>
      <c r="G187" s="54">
        <f t="shared" ca="1" si="10"/>
        <v>0</v>
      </c>
    </row>
    <row r="188" spans="1:7" hidden="1" x14ac:dyDescent="0.2">
      <c r="A188" s="52">
        <v>33786</v>
      </c>
      <c r="B188" s="71">
        <v>0</v>
      </c>
      <c r="C188" s="53">
        <f ca="1">VLOOKUP($G$9,'Composição de Índices'!$C$2:$H$500,6)/VLOOKUP(Técnicos!A188,'Composição de Índices'!$C$2:$H$500,6)</f>
        <v>1.5823854251068446E-3</v>
      </c>
      <c r="D188" s="54">
        <f t="shared" ca="1" si="8"/>
        <v>0</v>
      </c>
      <c r="E188" s="70">
        <f ca="1">'Composição dos juros'!F159</f>
        <v>0</v>
      </c>
      <c r="F188" s="54">
        <f t="shared" ca="1" si="9"/>
        <v>0</v>
      </c>
      <c r="G188" s="54">
        <f t="shared" ca="1" si="10"/>
        <v>0</v>
      </c>
    </row>
    <row r="189" spans="1:7" hidden="1" x14ac:dyDescent="0.2">
      <c r="A189" s="52">
        <v>33817</v>
      </c>
      <c r="B189" s="71">
        <v>0</v>
      </c>
      <c r="C189" s="53">
        <f ca="1">VLOOKUP($G$9,'Composição de Índices'!$C$2:$H$500,6)/VLOOKUP(Técnicos!A189,'Composição de Índices'!$C$2:$H$500,6)</f>
        <v>1.3076480831073916E-3</v>
      </c>
      <c r="D189" s="54">
        <f t="shared" ca="1" si="8"/>
        <v>0</v>
      </c>
      <c r="E189" s="70">
        <f ca="1">'Composição dos juros'!F160</f>
        <v>0</v>
      </c>
      <c r="F189" s="54">
        <f t="shared" ca="1" si="9"/>
        <v>0</v>
      </c>
      <c r="G189" s="54">
        <f t="shared" ca="1" si="10"/>
        <v>0</v>
      </c>
    </row>
    <row r="190" spans="1:7" hidden="1" x14ac:dyDescent="0.2">
      <c r="A190" s="52">
        <v>33848</v>
      </c>
      <c r="B190" s="71">
        <v>0</v>
      </c>
      <c r="C190" s="53">
        <f ca="1">VLOOKUP($G$9,'Composição de Índices'!$C$2:$H$500,6)/VLOOKUP(Técnicos!A190,'Composição de Índices'!$C$2:$H$500,6)</f>
        <v>1.0619214070403402E-3</v>
      </c>
      <c r="D190" s="54">
        <f t="shared" ca="1" si="8"/>
        <v>0</v>
      </c>
      <c r="E190" s="70">
        <f ca="1">'Composição dos juros'!F161</f>
        <v>0</v>
      </c>
      <c r="F190" s="54">
        <f t="shared" ca="1" si="9"/>
        <v>0</v>
      </c>
      <c r="G190" s="54">
        <f t="shared" ca="1" si="10"/>
        <v>0</v>
      </c>
    </row>
    <row r="191" spans="1:7" hidden="1" x14ac:dyDescent="0.2">
      <c r="A191" s="52">
        <v>33878</v>
      </c>
      <c r="B191" s="71">
        <v>0</v>
      </c>
      <c r="C191" s="53">
        <f ca="1">VLOOKUP($G$9,'Composição de Índices'!$C$2:$H$500,6)/VLOOKUP(Técnicos!A191,'Composição de Índices'!$C$2:$H$500,6)</f>
        <v>8.6104066093563021E-4</v>
      </c>
      <c r="D191" s="54">
        <f t="shared" ca="1" si="8"/>
        <v>0</v>
      </c>
      <c r="E191" s="70">
        <f ca="1">'Composição dos juros'!F162</f>
        <v>0</v>
      </c>
      <c r="F191" s="54">
        <f t="shared" ca="1" si="9"/>
        <v>0</v>
      </c>
      <c r="G191" s="54">
        <f t="shared" ca="1" si="10"/>
        <v>0</v>
      </c>
    </row>
    <row r="192" spans="1:7" hidden="1" x14ac:dyDescent="0.2">
      <c r="A192" s="52">
        <v>33909</v>
      </c>
      <c r="B192" s="71">
        <v>0</v>
      </c>
      <c r="C192" s="53">
        <f ca="1">VLOOKUP($G$9,'Composição de Índices'!$C$2:$H$500,6)/VLOOKUP(Técnicos!A192,'Composição de Índices'!$C$2:$H$500,6)</f>
        <v>6.8619786509328806E-4</v>
      </c>
      <c r="D192" s="54">
        <f t="shared" ca="1" si="8"/>
        <v>0</v>
      </c>
      <c r="E192" s="70">
        <f ca="1">'Composição dos juros'!F163</f>
        <v>0</v>
      </c>
      <c r="F192" s="54">
        <f t="shared" ca="1" si="9"/>
        <v>0</v>
      </c>
      <c r="G192" s="54">
        <f t="shared" ca="1" si="10"/>
        <v>0</v>
      </c>
    </row>
    <row r="193" spans="1:7" hidden="1" x14ac:dyDescent="0.2">
      <c r="A193" s="52">
        <v>33939</v>
      </c>
      <c r="B193" s="71">
        <v>0</v>
      </c>
      <c r="C193" s="53">
        <f ca="1">VLOOKUP($G$9,'Composição de Índices'!$C$2:$H$500,6)/VLOOKUP(Técnicos!A193,'Composição de Índices'!$C$2:$H$500,6)</f>
        <v>5.5472790769653423E-4</v>
      </c>
      <c r="D193" s="54">
        <f t="shared" ca="1" si="8"/>
        <v>0</v>
      </c>
      <c r="E193" s="70">
        <f ca="1">'Composição dos juros'!F164</f>
        <v>0</v>
      </c>
      <c r="F193" s="54">
        <f t="shared" ca="1" si="9"/>
        <v>0</v>
      </c>
      <c r="G193" s="54">
        <f t="shared" ca="1" si="10"/>
        <v>0</v>
      </c>
    </row>
    <row r="194" spans="1:7" hidden="1" x14ac:dyDescent="0.2">
      <c r="A194" s="52">
        <v>33970</v>
      </c>
      <c r="B194" s="71">
        <v>0</v>
      </c>
      <c r="C194" s="53">
        <f ca="1">VLOOKUP($G$9,'Composição de Índices'!$C$2:$H$500,6)/VLOOKUP(Técnicos!A194,'Composição de Índices'!$C$2:$H$500,6)</f>
        <v>4.4920870717146352E-4</v>
      </c>
      <c r="D194" s="54">
        <f t="shared" ca="1" si="8"/>
        <v>0</v>
      </c>
      <c r="E194" s="70">
        <f ca="1">'Composição dos juros'!F165</f>
        <v>0</v>
      </c>
      <c r="F194" s="54">
        <f t="shared" ca="1" si="9"/>
        <v>0</v>
      </c>
      <c r="G194" s="54">
        <f t="shared" ca="1" si="10"/>
        <v>0</v>
      </c>
    </row>
    <row r="195" spans="1:7" hidden="1" x14ac:dyDescent="0.2">
      <c r="A195" s="52">
        <v>34001</v>
      </c>
      <c r="B195" s="71">
        <v>0</v>
      </c>
      <c r="C195" s="53">
        <f ca="1">VLOOKUP($G$9,'Composição de Índices'!$C$2:$H$500,6)/VLOOKUP(Técnicos!A195,'Composição de Índices'!$C$2:$H$500,6)</f>
        <v>3.469596325471351E-4</v>
      </c>
      <c r="D195" s="54">
        <f t="shared" ca="1" si="8"/>
        <v>0</v>
      </c>
      <c r="E195" s="70">
        <f ca="1">'Composição dos juros'!F166</f>
        <v>0</v>
      </c>
      <c r="F195" s="54">
        <f t="shared" ca="1" si="9"/>
        <v>0</v>
      </c>
      <c r="G195" s="54">
        <f t="shared" ca="1" si="10"/>
        <v>0</v>
      </c>
    </row>
    <row r="196" spans="1:7" hidden="1" x14ac:dyDescent="0.2">
      <c r="A196" s="52">
        <v>34029</v>
      </c>
      <c r="B196" s="71">
        <v>0</v>
      </c>
      <c r="C196" s="53">
        <f ca="1">VLOOKUP($G$9,'Composição de Índices'!$C$2:$H$500,6)/VLOOKUP(Técnicos!A196,'Composição de Índices'!$C$2:$H$500,6)</f>
        <v>2.7380013438824537E-4</v>
      </c>
      <c r="D196" s="54">
        <f t="shared" ca="1" si="8"/>
        <v>0</v>
      </c>
      <c r="E196" s="70">
        <f ca="1">'Composição dos juros'!F167</f>
        <v>0</v>
      </c>
      <c r="F196" s="54">
        <f t="shared" ca="1" si="9"/>
        <v>0</v>
      </c>
      <c r="G196" s="54">
        <f t="shared" ca="1" si="10"/>
        <v>0</v>
      </c>
    </row>
    <row r="197" spans="1:7" hidden="1" x14ac:dyDescent="0.2">
      <c r="A197" s="52">
        <v>34060</v>
      </c>
      <c r="B197" s="71">
        <v>0</v>
      </c>
      <c r="C197" s="53">
        <f ca="1">VLOOKUP($G$9,'Composição de Índices'!$C$2:$H$500,6)/VLOOKUP(Técnicos!A197,'Composição de Índices'!$C$2:$H$500,6)</f>
        <v>2.1737068713504511E-4</v>
      </c>
      <c r="D197" s="54">
        <f t="shared" ca="1" si="8"/>
        <v>0</v>
      </c>
      <c r="E197" s="70">
        <f ca="1">'Composição dos juros'!F168</f>
        <v>0</v>
      </c>
      <c r="F197" s="54">
        <f t="shared" ca="1" si="9"/>
        <v>0</v>
      </c>
      <c r="G197" s="54">
        <f t="shared" ca="1" si="10"/>
        <v>0</v>
      </c>
    </row>
    <row r="198" spans="1:7" hidden="1" x14ac:dyDescent="0.2">
      <c r="A198" s="52">
        <v>34090</v>
      </c>
      <c r="B198" s="71">
        <v>0</v>
      </c>
      <c r="C198" s="53">
        <f ca="1">VLOOKUP($G$9,'Composição de Índices'!$C$2:$H$500,6)/VLOOKUP(Técnicos!A198,'Composição de Índices'!$C$2:$H$500,6)</f>
        <v>1.7070097599899069E-4</v>
      </c>
      <c r="D198" s="54">
        <f t="shared" ca="1" si="8"/>
        <v>0</v>
      </c>
      <c r="E198" s="70">
        <f ca="1">'Composição dos juros'!F169</f>
        <v>0</v>
      </c>
      <c r="F198" s="54">
        <f t="shared" ca="1" si="9"/>
        <v>0</v>
      </c>
      <c r="G198" s="54">
        <f t="shared" ca="1" si="10"/>
        <v>0</v>
      </c>
    </row>
    <row r="199" spans="1:7" hidden="1" x14ac:dyDescent="0.2">
      <c r="A199" s="52">
        <v>34121</v>
      </c>
      <c r="B199" s="71">
        <v>0</v>
      </c>
      <c r="C199" s="53">
        <f ca="1">VLOOKUP($G$9,'Composição de Índices'!$C$2:$H$500,6)/VLOOKUP(Técnicos!A199,'Composição de Índices'!$C$2:$H$500,6)</f>
        <v>1.3252151635011978E-4</v>
      </c>
      <c r="D199" s="54">
        <f t="shared" ca="1" si="8"/>
        <v>0</v>
      </c>
      <c r="E199" s="70">
        <f ca="1">'Composição dos juros'!F170</f>
        <v>0</v>
      </c>
      <c r="F199" s="54">
        <f t="shared" ca="1" si="9"/>
        <v>0</v>
      </c>
      <c r="G199" s="54">
        <f t="shared" ca="1" si="10"/>
        <v>0</v>
      </c>
    </row>
    <row r="200" spans="1:7" hidden="1" x14ac:dyDescent="0.2">
      <c r="A200" s="52">
        <v>34151</v>
      </c>
      <c r="B200" s="71">
        <v>0</v>
      </c>
      <c r="C200" s="53">
        <f ca="1">VLOOKUP($G$9,'Composição de Índices'!$C$2:$H$500,6)/VLOOKUP(Técnicos!A200,'Composição de Índices'!$C$2:$H$500,6)</f>
        <v>1.0167372634919889E-4</v>
      </c>
      <c r="D200" s="54">
        <f t="shared" ca="1" si="8"/>
        <v>0</v>
      </c>
      <c r="E200" s="70">
        <f ca="1">'Composição dos juros'!F171</f>
        <v>0</v>
      </c>
      <c r="F200" s="54">
        <f t="shared" ca="1" si="9"/>
        <v>0</v>
      </c>
      <c r="G200" s="54">
        <f t="shared" ca="1" si="10"/>
        <v>0</v>
      </c>
    </row>
    <row r="201" spans="1:7" hidden="1" x14ac:dyDescent="0.2">
      <c r="A201" s="52">
        <v>34182</v>
      </c>
      <c r="B201" s="71">
        <v>0</v>
      </c>
      <c r="C201" s="53">
        <f ca="1">VLOOKUP($G$9,'Composição de Índices'!$C$2:$H$500,6)/VLOOKUP(Técnicos!A201,'Composição de Índices'!$C$2:$H$500,6)</f>
        <v>7.7816826416074611E-2</v>
      </c>
      <c r="D201" s="54">
        <f t="shared" ca="1" si="8"/>
        <v>0</v>
      </c>
      <c r="E201" s="70">
        <f ca="1">'Composição dos juros'!F172</f>
        <v>0</v>
      </c>
      <c r="F201" s="54">
        <f t="shared" ca="1" si="9"/>
        <v>0</v>
      </c>
      <c r="G201" s="54">
        <f t="shared" ca="1" si="10"/>
        <v>0</v>
      </c>
    </row>
    <row r="202" spans="1:7" hidden="1" x14ac:dyDescent="0.2">
      <c r="A202" s="52">
        <v>34213</v>
      </c>
      <c r="B202" s="71">
        <v>0</v>
      </c>
      <c r="C202" s="53">
        <f ca="1">VLOOKUP($G$9,'Composição de Índices'!$C$2:$H$500,6)/VLOOKUP(Técnicos!A202,'Composição de Índices'!$C$2:$H$500,6)</f>
        <v>5.8955063780875221E-2</v>
      </c>
      <c r="D202" s="54">
        <f t="shared" ca="1" si="8"/>
        <v>0</v>
      </c>
      <c r="E202" s="70">
        <f ca="1">'Composição dos juros'!F173</f>
        <v>0</v>
      </c>
      <c r="F202" s="54">
        <f t="shared" ca="1" si="9"/>
        <v>0</v>
      </c>
      <c r="G202" s="54">
        <f t="shared" ca="1" si="10"/>
        <v>0</v>
      </c>
    </row>
    <row r="203" spans="1:7" hidden="1" x14ac:dyDescent="0.2">
      <c r="A203" s="52">
        <v>34243</v>
      </c>
      <c r="B203" s="71">
        <v>0</v>
      </c>
      <c r="C203" s="53">
        <f ca="1">VLOOKUP($G$9,'Composição de Índices'!$C$2:$H$500,6)/VLOOKUP(Técnicos!A203,'Composição de Índices'!$C$2:$H$500,6)</f>
        <v>4.3870645617178287E-2</v>
      </c>
      <c r="D203" s="54">
        <f t="shared" ca="1" si="8"/>
        <v>0</v>
      </c>
      <c r="E203" s="70">
        <f ca="1">'Composição dos juros'!F174</f>
        <v>0</v>
      </c>
      <c r="F203" s="54">
        <f t="shared" ca="1" si="9"/>
        <v>0</v>
      </c>
      <c r="G203" s="54">
        <f t="shared" ca="1" si="10"/>
        <v>0</v>
      </c>
    </row>
    <row r="204" spans="1:7" hidden="1" x14ac:dyDescent="0.2">
      <c r="A204" s="52">
        <v>34274</v>
      </c>
      <c r="B204" s="71">
        <v>0</v>
      </c>
      <c r="C204" s="53">
        <f ca="1">VLOOKUP($G$9,'Composição de Índices'!$C$2:$H$500,6)/VLOOKUP(Técnicos!A204,'Composição de Índices'!$C$2:$H$500,6)</f>
        <v>3.2457179085133368E-2</v>
      </c>
      <c r="D204" s="54">
        <f t="shared" ca="1" si="8"/>
        <v>0</v>
      </c>
      <c r="E204" s="70">
        <f ca="1">'Composição dos juros'!F175</f>
        <v>0</v>
      </c>
      <c r="F204" s="54">
        <f t="shared" ca="1" si="9"/>
        <v>0</v>
      </c>
      <c r="G204" s="54">
        <f t="shared" ca="1" si="10"/>
        <v>0</v>
      </c>
    </row>
    <row r="205" spans="1:7" hidden="1" x14ac:dyDescent="0.2">
      <c r="A205" s="52">
        <v>34304</v>
      </c>
      <c r="B205" s="71">
        <v>0</v>
      </c>
      <c r="C205" s="53">
        <f ca="1">VLOOKUP($G$9,'Composição de Índices'!$C$2:$H$500,6)/VLOOKUP(Técnicos!A205,'Composição de Índices'!$C$2:$H$500,6)</f>
        <v>2.4239513739126677E-2</v>
      </c>
      <c r="D205" s="54">
        <f t="shared" ca="1" si="8"/>
        <v>0</v>
      </c>
      <c r="E205" s="70">
        <f ca="1">'Composição dos juros'!F176</f>
        <v>0</v>
      </c>
      <c r="F205" s="54">
        <f t="shared" ca="1" si="9"/>
        <v>0</v>
      </c>
      <c r="G205" s="54">
        <f t="shared" ca="1" si="10"/>
        <v>0</v>
      </c>
    </row>
    <row r="206" spans="1:7" hidden="1" x14ac:dyDescent="0.2">
      <c r="A206" s="52">
        <v>34335</v>
      </c>
      <c r="B206" s="71">
        <v>0</v>
      </c>
      <c r="C206" s="53">
        <f ca="1">VLOOKUP($G$9,'Composição de Índices'!$C$2:$H$500,6)/VLOOKUP(Técnicos!A206,'Composição de Índices'!$C$2:$H$500,6)</f>
        <v>1.7733301391829537E-2</v>
      </c>
      <c r="D206" s="54">
        <f t="shared" ca="1" si="8"/>
        <v>0</v>
      </c>
      <c r="E206" s="70">
        <f ca="1">'Composição dos juros'!F177</f>
        <v>0</v>
      </c>
      <c r="F206" s="54">
        <f t="shared" ca="1" si="9"/>
        <v>0</v>
      </c>
      <c r="G206" s="54">
        <f t="shared" ca="1" si="10"/>
        <v>0</v>
      </c>
    </row>
    <row r="207" spans="1:7" hidden="1" x14ac:dyDescent="0.2">
      <c r="A207" s="52">
        <v>34366</v>
      </c>
      <c r="B207" s="71">
        <v>0</v>
      </c>
      <c r="C207" s="53">
        <f ca="1">VLOOKUP($G$9,'Composição de Índices'!$C$2:$H$500,6)/VLOOKUP(Técnicos!A207,'Composição de Índices'!$C$2:$H$500,6)</f>
        <v>1.2742162874421523E-2</v>
      </c>
      <c r="D207" s="54">
        <f t="shared" ca="1" si="8"/>
        <v>0</v>
      </c>
      <c r="E207" s="70">
        <f ca="1">'Composição dos juros'!F178</f>
        <v>0</v>
      </c>
      <c r="F207" s="54">
        <f t="shared" ca="1" si="9"/>
        <v>0</v>
      </c>
      <c r="G207" s="54">
        <f t="shared" ca="1" si="10"/>
        <v>0</v>
      </c>
    </row>
    <row r="208" spans="1:7" hidden="1" x14ac:dyDescent="0.2">
      <c r="A208" s="52">
        <v>34394</v>
      </c>
      <c r="B208" s="71">
        <v>0</v>
      </c>
      <c r="C208" s="53">
        <f ca="1">VLOOKUP($G$9,'Composição de Índices'!$C$2:$H$500,6)/VLOOKUP(Técnicos!A208,'Composição de Índices'!$C$2:$H$500,6)</f>
        <v>9.1211910435101944E-3</v>
      </c>
      <c r="D208" s="54">
        <f t="shared" ca="1" si="8"/>
        <v>0</v>
      </c>
      <c r="E208" s="70">
        <f ca="1">'Composição dos juros'!F179</f>
        <v>0</v>
      </c>
      <c r="F208" s="54">
        <f t="shared" ca="1" si="9"/>
        <v>0</v>
      </c>
      <c r="G208" s="54">
        <f t="shared" ca="1" si="10"/>
        <v>0</v>
      </c>
    </row>
    <row r="209" spans="1:7" hidden="1" x14ac:dyDescent="0.2">
      <c r="A209" s="52">
        <v>34425</v>
      </c>
      <c r="B209" s="71">
        <v>0</v>
      </c>
      <c r="C209" s="53">
        <f ca="1">VLOOKUP($G$9,'Composição de Índices'!$C$2:$H$500,6)/VLOOKUP(Técnicos!A209,'Composição de Índices'!$C$2:$H$500,6)</f>
        <v>6.3504253010333595E-3</v>
      </c>
      <c r="D209" s="54">
        <f t="shared" ca="1" si="8"/>
        <v>0</v>
      </c>
      <c r="E209" s="70">
        <f ca="1">'Composição dos juros'!F180</f>
        <v>0</v>
      </c>
      <c r="F209" s="54">
        <f t="shared" ca="1" si="9"/>
        <v>0</v>
      </c>
      <c r="G209" s="54">
        <f t="shared" ca="1" si="10"/>
        <v>0</v>
      </c>
    </row>
    <row r="210" spans="1:7" hidden="1" x14ac:dyDescent="0.2">
      <c r="A210" s="52">
        <v>34455</v>
      </c>
      <c r="B210" s="71">
        <v>0</v>
      </c>
      <c r="C210" s="53">
        <f ca="1">VLOOKUP($G$9,'Composição de Índices'!$C$2:$H$500,6)/VLOOKUP(Técnicos!A210,'Composição de Índices'!$C$2:$H$500,6)</f>
        <v>4.4958778369007905E-3</v>
      </c>
      <c r="D210" s="54">
        <f t="shared" ca="1" si="8"/>
        <v>0</v>
      </c>
      <c r="E210" s="70">
        <f ca="1">'Composição dos juros'!F181</f>
        <v>0</v>
      </c>
      <c r="F210" s="54">
        <f t="shared" ca="1" si="9"/>
        <v>0</v>
      </c>
      <c r="G210" s="54">
        <f t="shared" ca="1" si="10"/>
        <v>0</v>
      </c>
    </row>
    <row r="211" spans="1:7" hidden="1" x14ac:dyDescent="0.2">
      <c r="A211" s="52">
        <v>34486</v>
      </c>
      <c r="B211" s="71">
        <v>0</v>
      </c>
      <c r="C211" s="53">
        <f ca="1">VLOOKUP($G$9,'Composição de Índices'!$C$2:$H$500,6)/VLOOKUP(Técnicos!A211,'Composição de Índices'!$C$2:$H$500,6)</f>
        <v>3.1175982644643862E-3</v>
      </c>
      <c r="D211" s="54">
        <f t="shared" ca="1" si="8"/>
        <v>0</v>
      </c>
      <c r="E211" s="70">
        <f ca="1">'Composição dos juros'!F182</f>
        <v>0</v>
      </c>
      <c r="F211" s="54">
        <f t="shared" ca="1" si="9"/>
        <v>0</v>
      </c>
      <c r="G211" s="54">
        <f t="shared" ca="1" si="10"/>
        <v>0</v>
      </c>
    </row>
    <row r="212" spans="1:7" hidden="1" x14ac:dyDescent="0.2">
      <c r="A212" s="52">
        <v>34516</v>
      </c>
      <c r="B212" s="71">
        <v>0</v>
      </c>
      <c r="C212" s="53">
        <f ca="1">VLOOKUP($G$9,'Composição de Índices'!$C$2:$H$500,6)/VLOOKUP(Técnicos!A212,'Composição de Índices'!$C$2:$H$500,6)</f>
        <v>5.9269882562189968</v>
      </c>
      <c r="D212" s="54">
        <f t="shared" ca="1" si="8"/>
        <v>0</v>
      </c>
      <c r="E212" s="70">
        <f ca="1">'Composição dos juros'!F183</f>
        <v>0</v>
      </c>
      <c r="F212" s="54">
        <f t="shared" ca="1" si="9"/>
        <v>0</v>
      </c>
      <c r="G212" s="54">
        <f t="shared" ca="1" si="10"/>
        <v>0</v>
      </c>
    </row>
    <row r="213" spans="1:7" hidden="1" x14ac:dyDescent="0.2">
      <c r="A213" s="52">
        <v>34547</v>
      </c>
      <c r="B213" s="71">
        <v>0</v>
      </c>
      <c r="C213" s="53">
        <f ca="1">VLOOKUP($G$9,'Composição de Índices'!$C$2:$H$500,6)/VLOOKUP(Técnicos!A213,'Composição de Índices'!$C$2:$H$500,6)</f>
        <v>5.6331957407271736</v>
      </c>
      <c r="D213" s="54">
        <f t="shared" ca="1" si="8"/>
        <v>0</v>
      </c>
      <c r="E213" s="70">
        <f ca="1">'Composição dos juros'!F184</f>
        <v>0</v>
      </c>
      <c r="F213" s="54">
        <f t="shared" ca="1" si="9"/>
        <v>0</v>
      </c>
      <c r="G213" s="54">
        <f t="shared" ca="1" si="10"/>
        <v>0</v>
      </c>
    </row>
    <row r="214" spans="1:7" hidden="1" x14ac:dyDescent="0.2">
      <c r="A214" s="52">
        <v>34578</v>
      </c>
      <c r="B214" s="71">
        <v>0</v>
      </c>
      <c r="C214" s="53">
        <f ca="1">VLOOKUP($G$9,'Composição de Índices'!$C$2:$H$500,6)/VLOOKUP(Técnicos!A214,'Composição de Índices'!$C$2:$H$500,6)</f>
        <v>5.3645593722310814</v>
      </c>
      <c r="D214" s="54">
        <f t="shared" ca="1" si="8"/>
        <v>0</v>
      </c>
      <c r="E214" s="70">
        <f ca="1">'Composição dos juros'!F185</f>
        <v>0</v>
      </c>
      <c r="F214" s="54">
        <f t="shared" ca="1" si="9"/>
        <v>0</v>
      </c>
      <c r="G214" s="54">
        <f t="shared" ca="1" si="10"/>
        <v>0</v>
      </c>
    </row>
    <row r="215" spans="1:7" hidden="1" x14ac:dyDescent="0.2">
      <c r="A215" s="52">
        <v>34608</v>
      </c>
      <c r="B215" s="71">
        <v>0</v>
      </c>
      <c r="C215" s="53">
        <f ca="1">VLOOKUP($G$9,'Composição de Índices'!$C$2:$H$500,6)/VLOOKUP(Técnicos!A215,'Composição de Índices'!$C$2:$H$500,6)</f>
        <v>5.2786651907796962</v>
      </c>
      <c r="D215" s="54">
        <f t="shared" ca="1" si="8"/>
        <v>0</v>
      </c>
      <c r="E215" s="70">
        <f ca="1">'Composição dos juros'!F186</f>
        <v>0</v>
      </c>
      <c r="F215" s="54">
        <f t="shared" ca="1" si="9"/>
        <v>0</v>
      </c>
      <c r="G215" s="54">
        <f t="shared" ca="1" si="10"/>
        <v>0</v>
      </c>
    </row>
    <row r="216" spans="1:7" hidden="1" x14ac:dyDescent="0.2">
      <c r="A216" s="52">
        <v>34639</v>
      </c>
      <c r="B216" s="71">
        <v>0</v>
      </c>
      <c r="C216" s="53">
        <f ca="1">VLOOKUP($G$9,'Composição de Índices'!$C$2:$H$500,6)/VLOOKUP(Técnicos!A216,'Composição de Índices'!$C$2:$H$500,6)</f>
        <v>5.1801213477657617</v>
      </c>
      <c r="D216" s="54">
        <f t="shared" ca="1" si="8"/>
        <v>0</v>
      </c>
      <c r="E216" s="70">
        <f ca="1">'Composição dos juros'!F187</f>
        <v>0</v>
      </c>
      <c r="F216" s="54">
        <f t="shared" ca="1" si="9"/>
        <v>0</v>
      </c>
      <c r="G216" s="54">
        <f t="shared" ca="1" si="10"/>
        <v>0</v>
      </c>
    </row>
    <row r="217" spans="1:7" hidden="1" x14ac:dyDescent="0.2">
      <c r="A217" s="52">
        <v>34669</v>
      </c>
      <c r="B217" s="71">
        <v>0</v>
      </c>
      <c r="C217" s="53">
        <f ca="1">VLOOKUP($G$9,'Composição de Índices'!$C$2:$H$500,6)/VLOOKUP(Técnicos!A217,'Composição de Índices'!$C$2:$H$500,6)</f>
        <v>5.0314022398667761</v>
      </c>
      <c r="D217" s="54">
        <f t="shared" ca="1" si="8"/>
        <v>0</v>
      </c>
      <c r="E217" s="70">
        <f ca="1">'Composição dos juros'!F188</f>
        <v>0</v>
      </c>
      <c r="F217" s="54">
        <f t="shared" ca="1" si="9"/>
        <v>0</v>
      </c>
      <c r="G217" s="54">
        <f t="shared" ca="1" si="10"/>
        <v>0</v>
      </c>
    </row>
    <row r="218" spans="1:7" hidden="1" x14ac:dyDescent="0.2">
      <c r="A218" s="52">
        <v>34700</v>
      </c>
      <c r="B218" s="71">
        <v>0</v>
      </c>
      <c r="C218" s="53">
        <f ca="1">VLOOKUP($G$9,'Composição de Índices'!$C$2:$H$500,6)/VLOOKUP(Técnicos!A218,'Composição de Índices'!$C$2:$H$500,6)</f>
        <v>4.9206177070250217</v>
      </c>
      <c r="D218" s="54">
        <f t="shared" ca="1" si="8"/>
        <v>0</v>
      </c>
      <c r="E218" s="70">
        <f ca="1">'Composição dos juros'!F189</f>
        <v>0</v>
      </c>
      <c r="F218" s="54">
        <f t="shared" ca="1" si="9"/>
        <v>0</v>
      </c>
      <c r="G218" s="54">
        <f t="shared" ca="1" si="10"/>
        <v>0</v>
      </c>
    </row>
    <row r="219" spans="1:7" hidden="1" x14ac:dyDescent="0.2">
      <c r="A219" s="52">
        <v>34731</v>
      </c>
      <c r="B219" s="71">
        <v>0</v>
      </c>
      <c r="C219" s="53">
        <f ca="1">VLOOKUP($G$9,'Composição de Índices'!$C$2:$H$500,6)/VLOOKUP(Técnicos!A219,'Composição de Índices'!$C$2:$H$500,6)</f>
        <v>4.9206177070250217</v>
      </c>
      <c r="D219" s="54">
        <f t="shared" ca="1" si="8"/>
        <v>0</v>
      </c>
      <c r="E219" s="70">
        <f ca="1">'Composição dos juros'!F190</f>
        <v>0</v>
      </c>
      <c r="F219" s="54">
        <f t="shared" ca="1" si="9"/>
        <v>0</v>
      </c>
      <c r="G219" s="54">
        <f t="shared" ca="1" si="10"/>
        <v>0</v>
      </c>
    </row>
    <row r="220" spans="1:7" hidden="1" x14ac:dyDescent="0.2">
      <c r="A220" s="52">
        <v>34759</v>
      </c>
      <c r="B220" s="71">
        <v>0</v>
      </c>
      <c r="C220" s="53">
        <f ca="1">VLOOKUP($G$9,'Composição de Índices'!$C$2:$H$500,6)/VLOOKUP(Técnicos!A220,'Composição de Índices'!$C$2:$H$500,6)</f>
        <v>4.9206177070250217</v>
      </c>
      <c r="D220" s="54">
        <f t="shared" ca="1" si="8"/>
        <v>0</v>
      </c>
      <c r="E220" s="70">
        <f ca="1">'Composição dos juros'!F191</f>
        <v>0</v>
      </c>
      <c r="F220" s="54">
        <f t="shared" ca="1" si="9"/>
        <v>0</v>
      </c>
      <c r="G220" s="54">
        <f t="shared" ca="1" si="10"/>
        <v>0</v>
      </c>
    </row>
    <row r="221" spans="1:7" hidden="1" x14ac:dyDescent="0.2">
      <c r="A221" s="52">
        <v>34790</v>
      </c>
      <c r="B221" s="71">
        <v>0</v>
      </c>
      <c r="C221" s="53">
        <f ca="1">VLOOKUP($G$9,'Composição de Índices'!$C$2:$H$500,6)/VLOOKUP(Técnicos!A221,'Composição de Índices'!$C$2:$H$500,6)</f>
        <v>4.7157371510321946</v>
      </c>
      <c r="D221" s="54">
        <f t="shared" ca="1" si="8"/>
        <v>0</v>
      </c>
      <c r="E221" s="70">
        <f ca="1">'Composição dos juros'!F192</f>
        <v>0</v>
      </c>
      <c r="F221" s="54">
        <f t="shared" ca="1" si="9"/>
        <v>0</v>
      </c>
      <c r="G221" s="54">
        <f t="shared" ca="1" si="10"/>
        <v>0</v>
      </c>
    </row>
    <row r="222" spans="1:7" hidden="1" x14ac:dyDescent="0.2">
      <c r="A222" s="52">
        <v>34820</v>
      </c>
      <c r="B222" s="71">
        <v>0</v>
      </c>
      <c r="C222" s="53">
        <f ca="1">VLOOKUP($G$9,'Composição de Índices'!$C$2:$H$500,6)/VLOOKUP(Técnicos!A222,'Composição de Índices'!$C$2:$H$500,6)</f>
        <v>4.7157371510321946</v>
      </c>
      <c r="D222" s="54">
        <f t="shared" ca="1" si="8"/>
        <v>0</v>
      </c>
      <c r="E222" s="70">
        <f ca="1">'Composição dos juros'!F193</f>
        <v>0</v>
      </c>
      <c r="F222" s="54">
        <f t="shared" ca="1" si="9"/>
        <v>0</v>
      </c>
      <c r="G222" s="54">
        <f t="shared" ca="1" si="10"/>
        <v>0</v>
      </c>
    </row>
    <row r="223" spans="1:7" hidden="1" x14ac:dyDescent="0.2">
      <c r="A223" s="52">
        <v>34851</v>
      </c>
      <c r="B223" s="71">
        <v>0</v>
      </c>
      <c r="C223" s="53">
        <f ca="1">VLOOKUP($G$9,'Composição de Índices'!$C$2:$H$500,6)/VLOOKUP(Técnicos!A223,'Composição de Índices'!$C$2:$H$500,6)</f>
        <v>4.7157371510321946</v>
      </c>
      <c r="D223" s="54">
        <f t="shared" ca="1" si="8"/>
        <v>0</v>
      </c>
      <c r="E223" s="70">
        <f ca="1">'Composição dos juros'!F194</f>
        <v>0</v>
      </c>
      <c r="F223" s="54">
        <f t="shared" ca="1" si="9"/>
        <v>0</v>
      </c>
      <c r="G223" s="54">
        <f t="shared" ca="1" si="10"/>
        <v>0</v>
      </c>
    </row>
    <row r="224" spans="1:7" hidden="1" x14ac:dyDescent="0.2">
      <c r="A224" s="52">
        <v>34881</v>
      </c>
      <c r="B224" s="71">
        <v>0</v>
      </c>
      <c r="C224" s="53">
        <f ca="1">VLOOKUP($G$9,'Composição de Índices'!$C$2:$H$500,6)/VLOOKUP(Técnicos!A224,'Composição de Índices'!$C$2:$H$500,6)</f>
        <v>4.4021443711578963</v>
      </c>
      <c r="D224" s="54">
        <f t="shared" ca="1" si="8"/>
        <v>0</v>
      </c>
      <c r="E224" s="70">
        <f ca="1">'Composição dos juros'!F195</f>
        <v>0</v>
      </c>
      <c r="F224" s="54">
        <f t="shared" ca="1" si="9"/>
        <v>0</v>
      </c>
      <c r="G224" s="54">
        <f t="shared" ca="1" si="10"/>
        <v>0</v>
      </c>
    </row>
    <row r="225" spans="1:7" hidden="1" x14ac:dyDescent="0.2">
      <c r="A225" s="52">
        <v>34912</v>
      </c>
      <c r="B225" s="71">
        <v>0</v>
      </c>
      <c r="C225" s="53">
        <f ca="1">VLOOKUP($G$9,'Composição de Índices'!$C$2:$H$500,6)/VLOOKUP(Técnicos!A225,'Composição de Índices'!$C$2:$H$500,6)</f>
        <v>4.4021443711578963</v>
      </c>
      <c r="D225" s="54">
        <f t="shared" ca="1" si="8"/>
        <v>0</v>
      </c>
      <c r="E225" s="70">
        <f ca="1">'Composição dos juros'!F196</f>
        <v>0</v>
      </c>
      <c r="F225" s="54">
        <f t="shared" ca="1" si="9"/>
        <v>0</v>
      </c>
      <c r="G225" s="54">
        <f t="shared" ca="1" si="10"/>
        <v>0</v>
      </c>
    </row>
    <row r="226" spans="1:7" hidden="1" x14ac:dyDescent="0.2">
      <c r="A226" s="52">
        <v>34943</v>
      </c>
      <c r="B226" s="71">
        <v>0</v>
      </c>
      <c r="C226" s="53">
        <f ca="1">VLOOKUP($G$9,'Composição de Índices'!$C$2:$H$500,6)/VLOOKUP(Técnicos!A226,'Composição de Índices'!$C$2:$H$500,6)</f>
        <v>4.4021443711578963</v>
      </c>
      <c r="D226" s="54">
        <f t="shared" ca="1" si="8"/>
        <v>0</v>
      </c>
      <c r="E226" s="70">
        <f ca="1">'Composição dos juros'!F197</f>
        <v>0</v>
      </c>
      <c r="F226" s="54">
        <f t="shared" ca="1" si="9"/>
        <v>0</v>
      </c>
      <c r="G226" s="54">
        <f t="shared" ca="1" si="10"/>
        <v>0</v>
      </c>
    </row>
    <row r="227" spans="1:7" hidden="1" x14ac:dyDescent="0.2">
      <c r="A227" s="52">
        <v>34973</v>
      </c>
      <c r="B227" s="71">
        <v>0</v>
      </c>
      <c r="C227" s="53">
        <f ca="1">VLOOKUP($G$9,'Composição de Índices'!$C$2:$H$500,6)/VLOOKUP(Técnicos!A227,'Composição de Índices'!$C$2:$H$500,6)</f>
        <v>4.1873516126054238</v>
      </c>
      <c r="D227" s="54">
        <f t="shared" ca="1" si="8"/>
        <v>0</v>
      </c>
      <c r="E227" s="70">
        <f ca="1">'Composição dos juros'!F198</f>
        <v>0</v>
      </c>
      <c r="F227" s="54">
        <f t="shared" ca="1" si="9"/>
        <v>0</v>
      </c>
      <c r="G227" s="54">
        <f t="shared" ca="1" si="10"/>
        <v>0</v>
      </c>
    </row>
    <row r="228" spans="1:7" hidden="1" x14ac:dyDescent="0.2">
      <c r="A228" s="52">
        <v>35004</v>
      </c>
      <c r="B228" s="71">
        <v>0</v>
      </c>
      <c r="C228" s="53">
        <f ca="1">VLOOKUP($G$9,'Composição de Índices'!$C$2:$H$500,6)/VLOOKUP(Técnicos!A228,'Composição de Índices'!$C$2:$H$500,6)</f>
        <v>4.1873516126054238</v>
      </c>
      <c r="D228" s="54">
        <f t="shared" ca="1" si="8"/>
        <v>0</v>
      </c>
      <c r="E228" s="70">
        <f ca="1">'Composição dos juros'!F199</f>
        <v>0</v>
      </c>
      <c r="F228" s="54">
        <f t="shared" ca="1" si="9"/>
        <v>0</v>
      </c>
      <c r="G228" s="54">
        <f t="shared" ca="1" si="10"/>
        <v>0</v>
      </c>
    </row>
    <row r="229" spans="1:7" hidden="1" x14ac:dyDescent="0.2">
      <c r="A229" s="52">
        <v>35034</v>
      </c>
      <c r="B229" s="71">
        <v>0</v>
      </c>
      <c r="C229" s="53">
        <f ca="1">VLOOKUP($G$9,'Composição de Índices'!$C$2:$H$500,6)/VLOOKUP(Técnicos!A229,'Composição de Índices'!$C$2:$H$500,6)</f>
        <v>4.1873516126054238</v>
      </c>
      <c r="D229" s="54">
        <f t="shared" ca="1" si="8"/>
        <v>0</v>
      </c>
      <c r="E229" s="70">
        <f ca="1">'Composição dos juros'!F200</f>
        <v>0</v>
      </c>
      <c r="F229" s="54">
        <f t="shared" ca="1" si="9"/>
        <v>0</v>
      </c>
      <c r="G229" s="54">
        <f t="shared" ca="1" si="10"/>
        <v>0</v>
      </c>
    </row>
    <row r="230" spans="1:7" hidden="1" x14ac:dyDescent="0.2">
      <c r="A230" s="52">
        <v>35065</v>
      </c>
      <c r="B230" s="71">
        <v>0</v>
      </c>
      <c r="C230" s="53">
        <f ca="1">VLOOKUP($G$9,'Composição de Índices'!$C$2:$H$500,6)/VLOOKUP(Técnicos!A230,'Composição de Índices'!$C$2:$H$500,6)</f>
        <v>4.0180789216167891</v>
      </c>
      <c r="D230" s="54">
        <f t="shared" ref="D230:D293" ca="1" si="11">ROUND(B230*C230,2)</f>
        <v>0</v>
      </c>
      <c r="E230" s="70">
        <f ca="1">'Composição dos juros'!F201</f>
        <v>0</v>
      </c>
      <c r="F230" s="54">
        <f t="shared" ref="F230:F293" ca="1" si="12">ROUND(D230*E230,2)</f>
        <v>0</v>
      </c>
      <c r="G230" s="54">
        <f t="shared" ref="G230:G293" ca="1" si="13">D230+F230</f>
        <v>0</v>
      </c>
    </row>
    <row r="231" spans="1:7" hidden="1" x14ac:dyDescent="0.2">
      <c r="A231" s="52">
        <v>35096</v>
      </c>
      <c r="B231" s="71">
        <v>0</v>
      </c>
      <c r="C231" s="53">
        <f ca="1">VLOOKUP($G$9,'Composição de Índices'!$C$2:$H$500,6)/VLOOKUP(Técnicos!A231,'Composição de Índices'!$C$2:$H$500,6)</f>
        <v>4.0180789216167891</v>
      </c>
      <c r="D231" s="54">
        <f t="shared" ca="1" si="11"/>
        <v>0</v>
      </c>
      <c r="E231" s="70">
        <f ca="1">'Composição dos juros'!F202</f>
        <v>0</v>
      </c>
      <c r="F231" s="54">
        <f t="shared" ca="1" si="12"/>
        <v>0</v>
      </c>
      <c r="G231" s="54">
        <f t="shared" ca="1" si="13"/>
        <v>0</v>
      </c>
    </row>
    <row r="232" spans="1:7" hidden="1" x14ac:dyDescent="0.2">
      <c r="A232" s="52">
        <v>35125</v>
      </c>
      <c r="B232" s="71">
        <v>0</v>
      </c>
      <c r="C232" s="53">
        <f ca="1">VLOOKUP($G$9,'Composição de Índices'!$C$2:$H$500,6)/VLOOKUP(Técnicos!A232,'Composição de Índices'!$C$2:$H$500,6)</f>
        <v>4.0180789216167891</v>
      </c>
      <c r="D232" s="54">
        <f t="shared" ca="1" si="11"/>
        <v>0</v>
      </c>
      <c r="E232" s="70">
        <f ca="1">'Composição dos juros'!F203</f>
        <v>0</v>
      </c>
      <c r="F232" s="54">
        <f t="shared" ca="1" si="12"/>
        <v>0</v>
      </c>
      <c r="G232" s="54">
        <f t="shared" ca="1" si="13"/>
        <v>0</v>
      </c>
    </row>
    <row r="233" spans="1:7" hidden="1" x14ac:dyDescent="0.2">
      <c r="A233" s="52">
        <v>35156</v>
      </c>
      <c r="B233" s="71">
        <v>0</v>
      </c>
      <c r="C233" s="53">
        <f ca="1">VLOOKUP($G$9,'Composição de Índices'!$C$2:$H$500,6)/VLOOKUP(Técnicos!A233,'Composição de Índices'!$C$2:$H$500,6)</f>
        <v>4.0180789216167891</v>
      </c>
      <c r="D233" s="54">
        <f t="shared" ca="1" si="11"/>
        <v>0</v>
      </c>
      <c r="E233" s="70">
        <f ca="1">'Composição dos juros'!F204</f>
        <v>0</v>
      </c>
      <c r="F233" s="54">
        <f t="shared" ca="1" si="12"/>
        <v>0</v>
      </c>
      <c r="G233" s="54">
        <f t="shared" ca="1" si="13"/>
        <v>0</v>
      </c>
    </row>
    <row r="234" spans="1:7" hidden="1" x14ac:dyDescent="0.2">
      <c r="A234" s="52">
        <v>35186</v>
      </c>
      <c r="B234" s="71">
        <v>0</v>
      </c>
      <c r="C234" s="53">
        <f ca="1">VLOOKUP($G$9,'Composição de Índices'!$C$2:$H$500,6)/VLOOKUP(Técnicos!A234,'Composição de Índices'!$C$2:$H$500,6)</f>
        <v>4.0180789216167891</v>
      </c>
      <c r="D234" s="54">
        <f t="shared" ca="1" si="11"/>
        <v>0</v>
      </c>
      <c r="E234" s="70">
        <f ca="1">'Composição dos juros'!F205</f>
        <v>0</v>
      </c>
      <c r="F234" s="54">
        <f t="shared" ca="1" si="12"/>
        <v>0</v>
      </c>
      <c r="G234" s="54">
        <f t="shared" ca="1" si="13"/>
        <v>0</v>
      </c>
    </row>
    <row r="235" spans="1:7" hidden="1" x14ac:dyDescent="0.2">
      <c r="A235" s="52">
        <v>35217</v>
      </c>
      <c r="B235" s="71">
        <v>0</v>
      </c>
      <c r="C235" s="53">
        <f ca="1">VLOOKUP($G$9,'Composição de Índices'!$C$2:$H$500,6)/VLOOKUP(Técnicos!A235,'Composição de Índices'!$C$2:$H$500,6)</f>
        <v>4.0180789216167891</v>
      </c>
      <c r="D235" s="54">
        <f t="shared" ca="1" si="11"/>
        <v>0</v>
      </c>
      <c r="E235" s="70">
        <f ca="1">'Composição dos juros'!F206</f>
        <v>0</v>
      </c>
      <c r="F235" s="54">
        <f t="shared" ca="1" si="12"/>
        <v>0</v>
      </c>
      <c r="G235" s="54">
        <f t="shared" ca="1" si="13"/>
        <v>0</v>
      </c>
    </row>
    <row r="236" spans="1:7" hidden="1" x14ac:dyDescent="0.2">
      <c r="A236" s="52">
        <v>35247</v>
      </c>
      <c r="B236" s="71">
        <v>0</v>
      </c>
      <c r="C236" s="53">
        <f ca="1">VLOOKUP($G$9,'Composição de Índices'!$C$2:$H$500,6)/VLOOKUP(Técnicos!A236,'Composição de Índices'!$C$2:$H$500,6)</f>
        <v>3.763741383908481</v>
      </c>
      <c r="D236" s="54">
        <f t="shared" ca="1" si="11"/>
        <v>0</v>
      </c>
      <c r="E236" s="70">
        <f ca="1">'Composição dos juros'!F207</f>
        <v>0</v>
      </c>
      <c r="F236" s="54">
        <f t="shared" ca="1" si="12"/>
        <v>0</v>
      </c>
      <c r="G236" s="54">
        <f t="shared" ca="1" si="13"/>
        <v>0</v>
      </c>
    </row>
    <row r="237" spans="1:7" hidden="1" x14ac:dyDescent="0.2">
      <c r="A237" s="52">
        <v>35278</v>
      </c>
      <c r="B237" s="71">
        <v>0</v>
      </c>
      <c r="C237" s="53">
        <f ca="1">VLOOKUP($G$9,'Composição de Índices'!$C$2:$H$500,6)/VLOOKUP(Técnicos!A237,'Composição de Índices'!$C$2:$H$500,6)</f>
        <v>3.763741383908481</v>
      </c>
      <c r="D237" s="54">
        <f t="shared" ca="1" si="11"/>
        <v>0</v>
      </c>
      <c r="E237" s="70">
        <f ca="1">'Composição dos juros'!F208</f>
        <v>0</v>
      </c>
      <c r="F237" s="54">
        <f t="shared" ca="1" si="12"/>
        <v>0</v>
      </c>
      <c r="G237" s="54">
        <f t="shared" ca="1" si="13"/>
        <v>0</v>
      </c>
    </row>
    <row r="238" spans="1:7" hidden="1" x14ac:dyDescent="0.2">
      <c r="A238" s="52">
        <v>35309</v>
      </c>
      <c r="B238" s="71">
        <v>0</v>
      </c>
      <c r="C238" s="53">
        <f ca="1">VLOOKUP($G$9,'Composição de Índices'!$C$2:$H$500,6)/VLOOKUP(Técnicos!A238,'Composição de Índices'!$C$2:$H$500,6)</f>
        <v>3.763741383908481</v>
      </c>
      <c r="D238" s="54">
        <f t="shared" ca="1" si="11"/>
        <v>0</v>
      </c>
      <c r="E238" s="70">
        <f ca="1">'Composição dos juros'!F209</f>
        <v>0</v>
      </c>
      <c r="F238" s="54">
        <f t="shared" ca="1" si="12"/>
        <v>0</v>
      </c>
      <c r="G238" s="54">
        <f t="shared" ca="1" si="13"/>
        <v>0</v>
      </c>
    </row>
    <row r="239" spans="1:7" hidden="1" x14ac:dyDescent="0.2">
      <c r="A239" s="52">
        <v>35339</v>
      </c>
      <c r="B239" s="71">
        <v>0</v>
      </c>
      <c r="C239" s="53">
        <f ca="1">VLOOKUP($G$9,'Composição de Índices'!$C$2:$H$500,6)/VLOOKUP(Técnicos!A239,'Composição de Índices'!$C$2:$H$500,6)</f>
        <v>3.763741383908481</v>
      </c>
      <c r="D239" s="54">
        <f t="shared" ca="1" si="11"/>
        <v>0</v>
      </c>
      <c r="E239" s="70">
        <f ca="1">'Composição dos juros'!F210</f>
        <v>0</v>
      </c>
      <c r="F239" s="54">
        <f t="shared" ca="1" si="12"/>
        <v>0</v>
      </c>
      <c r="G239" s="54">
        <f t="shared" ca="1" si="13"/>
        <v>0</v>
      </c>
    </row>
    <row r="240" spans="1:7" hidden="1" x14ac:dyDescent="0.2">
      <c r="A240" s="52">
        <v>35370</v>
      </c>
      <c r="B240" s="71">
        <v>0</v>
      </c>
      <c r="C240" s="53">
        <f ca="1">VLOOKUP($G$9,'Composição de Índices'!$C$2:$H$500,6)/VLOOKUP(Técnicos!A240,'Composição de Índices'!$C$2:$H$500,6)</f>
        <v>3.763741383908481</v>
      </c>
      <c r="D240" s="54">
        <f t="shared" ca="1" si="11"/>
        <v>0</v>
      </c>
      <c r="E240" s="70">
        <f ca="1">'Composição dos juros'!F211</f>
        <v>0</v>
      </c>
      <c r="F240" s="54">
        <f t="shared" ca="1" si="12"/>
        <v>0</v>
      </c>
      <c r="G240" s="54">
        <f t="shared" ca="1" si="13"/>
        <v>0</v>
      </c>
    </row>
    <row r="241" spans="1:7" hidden="1" x14ac:dyDescent="0.2">
      <c r="A241" s="52">
        <v>35400</v>
      </c>
      <c r="B241" s="71">
        <v>0</v>
      </c>
      <c r="C241" s="53">
        <f ca="1">VLOOKUP($G$9,'Composição de Índices'!$C$2:$H$500,6)/VLOOKUP(Técnicos!A241,'Composição de Índices'!$C$2:$H$500,6)</f>
        <v>3.763741383908481</v>
      </c>
      <c r="D241" s="54">
        <f t="shared" ca="1" si="11"/>
        <v>0</v>
      </c>
      <c r="E241" s="70">
        <f ca="1">'Composição dos juros'!F212</f>
        <v>0</v>
      </c>
      <c r="F241" s="54">
        <f t="shared" ca="1" si="12"/>
        <v>0</v>
      </c>
      <c r="G241" s="54">
        <f t="shared" ca="1" si="13"/>
        <v>0</v>
      </c>
    </row>
    <row r="242" spans="1:7" hidden="1" x14ac:dyDescent="0.2">
      <c r="A242" s="52">
        <v>35431</v>
      </c>
      <c r="B242" s="71">
        <v>0</v>
      </c>
      <c r="C242" s="53">
        <f ca="1">VLOOKUP($G$9,'Composição de Índices'!$C$2:$H$500,6)/VLOOKUP(Técnicos!A242,'Composição de Índices'!$C$2:$H$500,6)</f>
        <v>3.6558871347648583</v>
      </c>
      <c r="D242" s="54">
        <f t="shared" ca="1" si="11"/>
        <v>0</v>
      </c>
      <c r="E242" s="70">
        <f ca="1">'Composição dos juros'!F213</f>
        <v>0</v>
      </c>
      <c r="F242" s="54">
        <f t="shared" ca="1" si="12"/>
        <v>0</v>
      </c>
      <c r="G242" s="54">
        <f t="shared" ca="1" si="13"/>
        <v>0</v>
      </c>
    </row>
    <row r="243" spans="1:7" hidden="1" x14ac:dyDescent="0.2">
      <c r="A243" s="52">
        <v>35462</v>
      </c>
      <c r="B243" s="71">
        <v>0</v>
      </c>
      <c r="C243" s="53">
        <f ca="1">VLOOKUP($G$9,'Composição de Índices'!$C$2:$H$500,6)/VLOOKUP(Técnicos!A243,'Composição de Índices'!$C$2:$H$500,6)</f>
        <v>3.6558871347648583</v>
      </c>
      <c r="D243" s="54">
        <f t="shared" ca="1" si="11"/>
        <v>0</v>
      </c>
      <c r="E243" s="70">
        <f ca="1">'Composição dos juros'!F214</f>
        <v>0</v>
      </c>
      <c r="F243" s="54">
        <f t="shared" ca="1" si="12"/>
        <v>0</v>
      </c>
      <c r="G243" s="54">
        <f t="shared" ca="1" si="13"/>
        <v>0</v>
      </c>
    </row>
    <row r="244" spans="1:7" hidden="1" x14ac:dyDescent="0.2">
      <c r="A244" s="52">
        <v>35490</v>
      </c>
      <c r="B244" s="71">
        <v>0</v>
      </c>
      <c r="C244" s="53">
        <f ca="1">VLOOKUP($G$9,'Composição de Índices'!$C$2:$H$500,6)/VLOOKUP(Técnicos!A244,'Composição de Índices'!$C$2:$H$500,6)</f>
        <v>3.6558871347648583</v>
      </c>
      <c r="D244" s="54">
        <f t="shared" ca="1" si="11"/>
        <v>0</v>
      </c>
      <c r="E244" s="70">
        <f ca="1">'Composição dos juros'!F215</f>
        <v>0</v>
      </c>
      <c r="F244" s="54">
        <f t="shared" ca="1" si="12"/>
        <v>0</v>
      </c>
      <c r="G244" s="54">
        <f t="shared" ca="1" si="13"/>
        <v>0</v>
      </c>
    </row>
    <row r="245" spans="1:7" hidden="1" x14ac:dyDescent="0.2">
      <c r="A245" s="52">
        <v>35521</v>
      </c>
      <c r="B245" s="71">
        <v>0</v>
      </c>
      <c r="C245" s="53">
        <f ca="1">VLOOKUP($G$9,'Composição de Índices'!$C$2:$H$500,6)/VLOOKUP(Técnicos!A245,'Composição de Índices'!$C$2:$H$500,6)</f>
        <v>3.6558871347648583</v>
      </c>
      <c r="D245" s="54">
        <f t="shared" ca="1" si="11"/>
        <v>0</v>
      </c>
      <c r="E245" s="70">
        <f ca="1">'Composição dos juros'!F216</f>
        <v>0</v>
      </c>
      <c r="F245" s="54">
        <f t="shared" ca="1" si="12"/>
        <v>0</v>
      </c>
      <c r="G245" s="54">
        <f t="shared" ca="1" si="13"/>
        <v>0</v>
      </c>
    </row>
    <row r="246" spans="1:7" hidden="1" x14ac:dyDescent="0.2">
      <c r="A246" s="52">
        <v>35551</v>
      </c>
      <c r="B246" s="71">
        <v>0</v>
      </c>
      <c r="C246" s="53">
        <f ca="1">VLOOKUP($G$9,'Composição de Índices'!$C$2:$H$500,6)/VLOOKUP(Técnicos!A246,'Composição de Índices'!$C$2:$H$500,6)</f>
        <v>3.6558871347648583</v>
      </c>
      <c r="D246" s="54">
        <f t="shared" ca="1" si="11"/>
        <v>0</v>
      </c>
      <c r="E246" s="70">
        <f ca="1">'Composição dos juros'!F217</f>
        <v>0</v>
      </c>
      <c r="F246" s="54">
        <f t="shared" ca="1" si="12"/>
        <v>0</v>
      </c>
      <c r="G246" s="54">
        <f t="shared" ca="1" si="13"/>
        <v>0</v>
      </c>
    </row>
    <row r="247" spans="1:7" hidden="1" x14ac:dyDescent="0.2">
      <c r="A247" s="52">
        <v>35582</v>
      </c>
      <c r="B247" s="71">
        <v>0</v>
      </c>
      <c r="C247" s="53">
        <f ca="1">VLOOKUP($G$9,'Composição de Índices'!$C$2:$H$500,6)/VLOOKUP(Técnicos!A247,'Composição de Índices'!$C$2:$H$500,6)</f>
        <v>3.6558871347648583</v>
      </c>
      <c r="D247" s="54">
        <f t="shared" ca="1" si="11"/>
        <v>0</v>
      </c>
      <c r="E247" s="70">
        <f ca="1">'Composição dos juros'!F218</f>
        <v>0</v>
      </c>
      <c r="F247" s="54">
        <f t="shared" ca="1" si="12"/>
        <v>0</v>
      </c>
      <c r="G247" s="54">
        <f t="shared" ca="1" si="13"/>
        <v>0</v>
      </c>
    </row>
    <row r="248" spans="1:7" hidden="1" x14ac:dyDescent="0.2">
      <c r="A248" s="52">
        <v>35612</v>
      </c>
      <c r="B248" s="71">
        <v>0</v>
      </c>
      <c r="C248" s="53">
        <f ca="1">VLOOKUP($G$9,'Composição de Índices'!$C$2:$H$500,6)/VLOOKUP(Técnicos!A248,'Composição de Índices'!$C$2:$H$500,6)</f>
        <v>3.6558871347648583</v>
      </c>
      <c r="D248" s="54">
        <f t="shared" ca="1" si="11"/>
        <v>0</v>
      </c>
      <c r="E248" s="70">
        <f ca="1">'Composição dos juros'!F219</f>
        <v>0</v>
      </c>
      <c r="F248" s="54">
        <f t="shared" ca="1" si="12"/>
        <v>0</v>
      </c>
      <c r="G248" s="54">
        <f t="shared" ca="1" si="13"/>
        <v>0</v>
      </c>
    </row>
    <row r="249" spans="1:7" hidden="1" x14ac:dyDescent="0.2">
      <c r="A249" s="52">
        <v>35643</v>
      </c>
      <c r="B249" s="71">
        <v>0</v>
      </c>
      <c r="C249" s="53">
        <f ca="1">VLOOKUP($G$9,'Composição de Índices'!$C$2:$H$500,6)/VLOOKUP(Técnicos!A249,'Composição de Índices'!$C$2:$H$500,6)</f>
        <v>3.6558871347648583</v>
      </c>
      <c r="D249" s="54">
        <f t="shared" ca="1" si="11"/>
        <v>0</v>
      </c>
      <c r="E249" s="70">
        <f ca="1">'Composição dos juros'!F220</f>
        <v>0</v>
      </c>
      <c r="F249" s="54">
        <f t="shared" ca="1" si="12"/>
        <v>0</v>
      </c>
      <c r="G249" s="54">
        <f t="shared" ca="1" si="13"/>
        <v>0</v>
      </c>
    </row>
    <row r="250" spans="1:7" hidden="1" x14ac:dyDescent="0.2">
      <c r="A250" s="52">
        <v>35674</v>
      </c>
      <c r="B250" s="71">
        <v>0</v>
      </c>
      <c r="C250" s="53">
        <f ca="1">VLOOKUP($G$9,'Composição de Índices'!$C$2:$H$500,6)/VLOOKUP(Técnicos!A250,'Composição de Índices'!$C$2:$H$500,6)</f>
        <v>3.6558871347648583</v>
      </c>
      <c r="D250" s="54">
        <f t="shared" ca="1" si="11"/>
        <v>0</v>
      </c>
      <c r="E250" s="70">
        <f ca="1">'Composição dos juros'!F221</f>
        <v>0</v>
      </c>
      <c r="F250" s="54">
        <f t="shared" ca="1" si="12"/>
        <v>0</v>
      </c>
      <c r="G250" s="54">
        <f t="shared" ca="1" si="13"/>
        <v>0</v>
      </c>
    </row>
    <row r="251" spans="1:7" hidden="1" x14ac:dyDescent="0.2">
      <c r="A251" s="52">
        <v>35704</v>
      </c>
      <c r="B251" s="71">
        <v>0</v>
      </c>
      <c r="C251" s="53">
        <f ca="1">VLOOKUP($G$9,'Composição de Índices'!$C$2:$H$500,6)/VLOOKUP(Técnicos!A251,'Composição de Índices'!$C$2:$H$500,6)</f>
        <v>3.6558871347648583</v>
      </c>
      <c r="D251" s="54">
        <f t="shared" ca="1" si="11"/>
        <v>0</v>
      </c>
      <c r="E251" s="70">
        <f ca="1">'Composição dos juros'!F222</f>
        <v>0</v>
      </c>
      <c r="F251" s="54">
        <f t="shared" ca="1" si="12"/>
        <v>0</v>
      </c>
      <c r="G251" s="54">
        <f t="shared" ca="1" si="13"/>
        <v>0</v>
      </c>
    </row>
    <row r="252" spans="1:7" hidden="1" x14ac:dyDescent="0.2">
      <c r="A252" s="52">
        <v>35735</v>
      </c>
      <c r="B252" s="71">
        <v>0</v>
      </c>
      <c r="C252" s="53">
        <f ca="1">VLOOKUP($G$9,'Composição de Índices'!$C$2:$H$500,6)/VLOOKUP(Técnicos!A252,'Composição de Índices'!$C$2:$H$500,6)</f>
        <v>3.6558871347648583</v>
      </c>
      <c r="D252" s="54">
        <f t="shared" ca="1" si="11"/>
        <v>0</v>
      </c>
      <c r="E252" s="70">
        <f ca="1">'Composição dos juros'!F223</f>
        <v>0</v>
      </c>
      <c r="F252" s="54">
        <f t="shared" ca="1" si="12"/>
        <v>0</v>
      </c>
      <c r="G252" s="54">
        <f t="shared" ca="1" si="13"/>
        <v>0</v>
      </c>
    </row>
    <row r="253" spans="1:7" hidden="1" x14ac:dyDescent="0.2">
      <c r="A253" s="52">
        <v>35765</v>
      </c>
      <c r="B253" s="71">
        <v>0</v>
      </c>
      <c r="C253" s="53">
        <f ca="1">VLOOKUP($G$9,'Composição de Índices'!$C$2:$H$500,6)/VLOOKUP(Técnicos!A253,'Composição de Índices'!$C$2:$H$500,6)</f>
        <v>3.6558871347648583</v>
      </c>
      <c r="D253" s="54">
        <f t="shared" ca="1" si="11"/>
        <v>0</v>
      </c>
      <c r="E253" s="70">
        <f ca="1">'Composição dos juros'!F224</f>
        <v>0</v>
      </c>
      <c r="F253" s="54">
        <f t="shared" ca="1" si="12"/>
        <v>0</v>
      </c>
      <c r="G253" s="54">
        <f t="shared" ca="1" si="13"/>
        <v>0</v>
      </c>
    </row>
    <row r="254" spans="1:7" hidden="1" x14ac:dyDescent="0.2">
      <c r="A254" s="52">
        <v>35796</v>
      </c>
      <c r="B254" s="71">
        <v>0</v>
      </c>
      <c r="C254" s="53">
        <f ca="1">VLOOKUP($G$9,'Composição de Índices'!$C$2:$H$500,6)/VLOOKUP(Técnicos!A254,'Composição de Índices'!$C$2:$H$500,6)</f>
        <v>3.4645531186596972</v>
      </c>
      <c r="D254" s="54">
        <f t="shared" ca="1" si="11"/>
        <v>0</v>
      </c>
      <c r="E254" s="70">
        <f ca="1">'Composição dos juros'!F225</f>
        <v>0</v>
      </c>
      <c r="F254" s="54">
        <f t="shared" ca="1" si="12"/>
        <v>0</v>
      </c>
      <c r="G254" s="54">
        <f t="shared" ca="1" si="13"/>
        <v>0</v>
      </c>
    </row>
    <row r="255" spans="1:7" hidden="1" x14ac:dyDescent="0.2">
      <c r="A255" s="52">
        <v>35827</v>
      </c>
      <c r="B255" s="71">
        <v>0</v>
      </c>
      <c r="C255" s="53">
        <f ca="1">VLOOKUP($G$9,'Composição de Índices'!$C$2:$H$500,6)/VLOOKUP(Técnicos!A255,'Composição de Índices'!$C$2:$H$500,6)</f>
        <v>3.4645531186596972</v>
      </c>
      <c r="D255" s="54">
        <f t="shared" ca="1" si="11"/>
        <v>0</v>
      </c>
      <c r="E255" s="70">
        <f ca="1">'Composição dos juros'!F226</f>
        <v>0</v>
      </c>
      <c r="F255" s="54">
        <f t="shared" ca="1" si="12"/>
        <v>0</v>
      </c>
      <c r="G255" s="54">
        <f t="shared" ca="1" si="13"/>
        <v>0</v>
      </c>
    </row>
    <row r="256" spans="1:7" hidden="1" x14ac:dyDescent="0.2">
      <c r="A256" s="52">
        <v>35855</v>
      </c>
      <c r="B256" s="71">
        <v>0</v>
      </c>
      <c r="C256" s="53">
        <f ca="1">VLOOKUP($G$9,'Composição de Índices'!$C$2:$H$500,6)/VLOOKUP(Técnicos!A256,'Composição de Índices'!$C$2:$H$500,6)</f>
        <v>3.4645531186596972</v>
      </c>
      <c r="D256" s="54">
        <f t="shared" ca="1" si="11"/>
        <v>0</v>
      </c>
      <c r="E256" s="70">
        <f ca="1">'Composição dos juros'!F227</f>
        <v>0</v>
      </c>
      <c r="F256" s="54">
        <f t="shared" ca="1" si="12"/>
        <v>0</v>
      </c>
      <c r="G256" s="54">
        <f t="shared" ca="1" si="13"/>
        <v>0</v>
      </c>
    </row>
    <row r="257" spans="1:7" hidden="1" x14ac:dyDescent="0.2">
      <c r="A257" s="52">
        <v>35886</v>
      </c>
      <c r="B257" s="71">
        <v>0</v>
      </c>
      <c r="C257" s="53">
        <f ca="1">VLOOKUP($G$9,'Composição de Índices'!$C$2:$H$500,6)/VLOOKUP(Técnicos!A257,'Composição de Índices'!$C$2:$H$500,6)</f>
        <v>3.4645531186596972</v>
      </c>
      <c r="D257" s="54">
        <f t="shared" ca="1" si="11"/>
        <v>0</v>
      </c>
      <c r="E257" s="70">
        <f ca="1">'Composição dos juros'!F228</f>
        <v>0</v>
      </c>
      <c r="F257" s="54">
        <f t="shared" ca="1" si="12"/>
        <v>0</v>
      </c>
      <c r="G257" s="54">
        <f t="shared" ca="1" si="13"/>
        <v>0</v>
      </c>
    </row>
    <row r="258" spans="1:7" hidden="1" x14ac:dyDescent="0.2">
      <c r="A258" s="52">
        <v>35916</v>
      </c>
      <c r="B258" s="71">
        <v>0</v>
      </c>
      <c r="C258" s="53">
        <f ca="1">VLOOKUP($G$9,'Composição de Índices'!$C$2:$H$500,6)/VLOOKUP(Técnicos!A258,'Composição de Índices'!$C$2:$H$500,6)</f>
        <v>3.4645531186596972</v>
      </c>
      <c r="D258" s="54">
        <f t="shared" ca="1" si="11"/>
        <v>0</v>
      </c>
      <c r="E258" s="70">
        <f ca="1">'Composição dos juros'!F229</f>
        <v>0</v>
      </c>
      <c r="F258" s="54">
        <f t="shared" ca="1" si="12"/>
        <v>0</v>
      </c>
      <c r="G258" s="54">
        <f t="shared" ca="1" si="13"/>
        <v>0</v>
      </c>
    </row>
    <row r="259" spans="1:7" hidden="1" x14ac:dyDescent="0.2">
      <c r="A259" s="52">
        <v>35947</v>
      </c>
      <c r="B259" s="71">
        <v>0</v>
      </c>
      <c r="C259" s="53">
        <f ca="1">VLOOKUP($G$9,'Composição de Índices'!$C$2:$H$500,6)/VLOOKUP(Técnicos!A259,'Composição de Índices'!$C$2:$H$500,6)</f>
        <v>3.4645531186596972</v>
      </c>
      <c r="D259" s="54">
        <f t="shared" ca="1" si="11"/>
        <v>0</v>
      </c>
      <c r="E259" s="70">
        <f ca="1">'Composição dos juros'!F230</f>
        <v>0</v>
      </c>
      <c r="F259" s="54">
        <f t="shared" ca="1" si="12"/>
        <v>0</v>
      </c>
      <c r="G259" s="54">
        <f t="shared" ca="1" si="13"/>
        <v>0</v>
      </c>
    </row>
    <row r="260" spans="1:7" hidden="1" x14ac:dyDescent="0.2">
      <c r="A260" s="52">
        <v>35977</v>
      </c>
      <c r="B260" s="71">
        <v>0</v>
      </c>
      <c r="C260" s="53">
        <f ca="1">VLOOKUP($G$9,'Composição de Índices'!$C$2:$H$500,6)/VLOOKUP(Técnicos!A260,'Composição de Índices'!$C$2:$H$500,6)</f>
        <v>3.4645531186596972</v>
      </c>
      <c r="D260" s="54">
        <f t="shared" ca="1" si="11"/>
        <v>0</v>
      </c>
      <c r="E260" s="70">
        <f ca="1">'Composição dos juros'!F231</f>
        <v>0</v>
      </c>
      <c r="F260" s="54">
        <f t="shared" ca="1" si="12"/>
        <v>0</v>
      </c>
      <c r="G260" s="54">
        <f t="shared" ca="1" si="13"/>
        <v>0</v>
      </c>
    </row>
    <row r="261" spans="1:7" hidden="1" x14ac:dyDescent="0.2">
      <c r="A261" s="52">
        <v>36008</v>
      </c>
      <c r="B261" s="71">
        <v>0</v>
      </c>
      <c r="C261" s="53">
        <f ca="1">VLOOKUP($G$9,'Composição de Índices'!$C$2:$H$500,6)/VLOOKUP(Técnicos!A261,'Composição de Índices'!$C$2:$H$500,6)</f>
        <v>3.4645531186596972</v>
      </c>
      <c r="D261" s="54">
        <f t="shared" ca="1" si="11"/>
        <v>0</v>
      </c>
      <c r="E261" s="70">
        <f ca="1">'Composição dos juros'!F232</f>
        <v>0</v>
      </c>
      <c r="F261" s="54">
        <f t="shared" ca="1" si="12"/>
        <v>0</v>
      </c>
      <c r="G261" s="54">
        <f t="shared" ca="1" si="13"/>
        <v>0</v>
      </c>
    </row>
    <row r="262" spans="1:7" hidden="1" x14ac:dyDescent="0.2">
      <c r="A262" s="52">
        <v>36039</v>
      </c>
      <c r="B262" s="71">
        <v>0</v>
      </c>
      <c r="C262" s="53">
        <f ca="1">VLOOKUP($G$9,'Composição de Índices'!$C$2:$H$500,6)/VLOOKUP(Técnicos!A262,'Composição de Índices'!$C$2:$H$500,6)</f>
        <v>3.4645531186596972</v>
      </c>
      <c r="D262" s="54">
        <f t="shared" ca="1" si="11"/>
        <v>0</v>
      </c>
      <c r="E262" s="70">
        <f ca="1">'Composição dos juros'!F233</f>
        <v>0</v>
      </c>
      <c r="F262" s="54">
        <f t="shared" ca="1" si="12"/>
        <v>0</v>
      </c>
      <c r="G262" s="54">
        <f t="shared" ca="1" si="13"/>
        <v>0</v>
      </c>
    </row>
    <row r="263" spans="1:7" hidden="1" x14ac:dyDescent="0.2">
      <c r="A263" s="52">
        <v>36069</v>
      </c>
      <c r="B263" s="71">
        <v>0</v>
      </c>
      <c r="C263" s="53">
        <f ca="1">VLOOKUP($G$9,'Composição de Índices'!$C$2:$H$500,6)/VLOOKUP(Técnicos!A263,'Composição de Índices'!$C$2:$H$500,6)</f>
        <v>3.4645531186596972</v>
      </c>
      <c r="D263" s="54">
        <f t="shared" ca="1" si="11"/>
        <v>0</v>
      </c>
      <c r="E263" s="70">
        <f ca="1">'Composição dos juros'!F234</f>
        <v>0</v>
      </c>
      <c r="F263" s="54">
        <f t="shared" ca="1" si="12"/>
        <v>0</v>
      </c>
      <c r="G263" s="54">
        <f t="shared" ca="1" si="13"/>
        <v>0</v>
      </c>
    </row>
    <row r="264" spans="1:7" hidden="1" x14ac:dyDescent="0.2">
      <c r="A264" s="52">
        <v>36100</v>
      </c>
      <c r="B264" s="71">
        <v>0</v>
      </c>
      <c r="C264" s="53">
        <f ca="1">VLOOKUP($G$9,'Composição de Índices'!$C$2:$H$500,6)/VLOOKUP(Técnicos!A264,'Composição de Índices'!$C$2:$H$500,6)</f>
        <v>3.4645531186596972</v>
      </c>
      <c r="D264" s="54">
        <f t="shared" ca="1" si="11"/>
        <v>0</v>
      </c>
      <c r="E264" s="70">
        <f ca="1">'Composição dos juros'!F235</f>
        <v>0</v>
      </c>
      <c r="F264" s="54">
        <f t="shared" ca="1" si="12"/>
        <v>0</v>
      </c>
      <c r="G264" s="54">
        <f t="shared" ca="1" si="13"/>
        <v>0</v>
      </c>
    </row>
    <row r="265" spans="1:7" hidden="1" x14ac:dyDescent="0.2">
      <c r="A265" s="52">
        <v>36130</v>
      </c>
      <c r="B265" s="71">
        <v>0</v>
      </c>
      <c r="C265" s="53">
        <f ca="1">VLOOKUP($G$9,'Composição de Índices'!$C$2:$H$500,6)/VLOOKUP(Técnicos!A265,'Composição de Índices'!$C$2:$H$500,6)</f>
        <v>3.4645531186596972</v>
      </c>
      <c r="D265" s="54">
        <f t="shared" ca="1" si="11"/>
        <v>0</v>
      </c>
      <c r="E265" s="70">
        <f ca="1">'Composição dos juros'!F236</f>
        <v>0</v>
      </c>
      <c r="F265" s="54">
        <f t="shared" ca="1" si="12"/>
        <v>0</v>
      </c>
      <c r="G265" s="54">
        <f t="shared" ca="1" si="13"/>
        <v>0</v>
      </c>
    </row>
    <row r="266" spans="1:7" hidden="1" x14ac:dyDescent="0.2">
      <c r="A266" s="52">
        <v>36161</v>
      </c>
      <c r="B266" s="71">
        <v>0</v>
      </c>
      <c r="C266" s="53">
        <f ca="1">VLOOKUP($G$9,'Composição de Índices'!$C$2:$H$500,6)/VLOOKUP(Técnicos!A266,'Composição de Índices'!$C$2:$H$500,6)</f>
        <v>3.40816991028028</v>
      </c>
      <c r="D266" s="54">
        <f t="shared" ca="1" si="11"/>
        <v>0</v>
      </c>
      <c r="E266" s="70">
        <f ca="1">'Composição dos juros'!F237</f>
        <v>0</v>
      </c>
      <c r="F266" s="54">
        <f t="shared" ca="1" si="12"/>
        <v>0</v>
      </c>
      <c r="G266" s="54">
        <f t="shared" ca="1" si="13"/>
        <v>0</v>
      </c>
    </row>
    <row r="267" spans="1:7" hidden="1" x14ac:dyDescent="0.2">
      <c r="A267" s="52">
        <v>36192</v>
      </c>
      <c r="B267" s="71">
        <v>0</v>
      </c>
      <c r="C267" s="53">
        <f ca="1">VLOOKUP($G$9,'Composição de Índices'!$C$2:$H$500,6)/VLOOKUP(Técnicos!A267,'Composição de Índices'!$C$2:$H$500,6)</f>
        <v>3.40816991028028</v>
      </c>
      <c r="D267" s="54">
        <f t="shared" ca="1" si="11"/>
        <v>0</v>
      </c>
      <c r="E267" s="70">
        <f ca="1">'Composição dos juros'!F238</f>
        <v>0</v>
      </c>
      <c r="F267" s="54">
        <f t="shared" ca="1" si="12"/>
        <v>0</v>
      </c>
      <c r="G267" s="54">
        <f t="shared" ca="1" si="13"/>
        <v>0</v>
      </c>
    </row>
    <row r="268" spans="1:7" hidden="1" x14ac:dyDescent="0.2">
      <c r="A268" s="52">
        <v>36220</v>
      </c>
      <c r="B268" s="71">
        <v>0</v>
      </c>
      <c r="C268" s="53">
        <f ca="1">VLOOKUP($G$9,'Composição de Índices'!$C$2:$H$500,6)/VLOOKUP(Técnicos!A268,'Composição de Índices'!$C$2:$H$500,6)</f>
        <v>3.40816991028028</v>
      </c>
      <c r="D268" s="54">
        <f t="shared" ca="1" si="11"/>
        <v>0</v>
      </c>
      <c r="E268" s="70">
        <f ca="1">'Composição dos juros'!F239</f>
        <v>0</v>
      </c>
      <c r="F268" s="54">
        <f t="shared" ca="1" si="12"/>
        <v>0</v>
      </c>
      <c r="G268" s="54">
        <f t="shared" ca="1" si="13"/>
        <v>0</v>
      </c>
    </row>
    <row r="269" spans="1:7" hidden="1" x14ac:dyDescent="0.2">
      <c r="A269" s="52">
        <v>36251</v>
      </c>
      <c r="B269" s="71">
        <v>0</v>
      </c>
      <c r="C269" s="53">
        <f ca="1">VLOOKUP($G$9,'Composição de Índices'!$C$2:$H$500,6)/VLOOKUP(Técnicos!A269,'Composição de Índices'!$C$2:$H$500,6)</f>
        <v>3.40816991028028</v>
      </c>
      <c r="D269" s="54">
        <f t="shared" ca="1" si="11"/>
        <v>0</v>
      </c>
      <c r="E269" s="70">
        <f ca="1">'Composição dos juros'!F240</f>
        <v>0</v>
      </c>
      <c r="F269" s="54">
        <f t="shared" ca="1" si="12"/>
        <v>0</v>
      </c>
      <c r="G269" s="54">
        <f t="shared" ca="1" si="13"/>
        <v>0</v>
      </c>
    </row>
    <row r="270" spans="1:7" hidden="1" x14ac:dyDescent="0.2">
      <c r="A270" s="52">
        <v>36281</v>
      </c>
      <c r="B270" s="71">
        <v>0</v>
      </c>
      <c r="C270" s="53">
        <f ca="1">VLOOKUP($G$9,'Composição de Índices'!$C$2:$H$500,6)/VLOOKUP(Técnicos!A270,'Composição de Índices'!$C$2:$H$500,6)</f>
        <v>3.40816991028028</v>
      </c>
      <c r="D270" s="54">
        <f t="shared" ca="1" si="11"/>
        <v>0</v>
      </c>
      <c r="E270" s="70">
        <f ca="1">'Composição dos juros'!F241</f>
        <v>0</v>
      </c>
      <c r="F270" s="54">
        <f t="shared" ca="1" si="12"/>
        <v>0</v>
      </c>
      <c r="G270" s="54">
        <f t="shared" ca="1" si="13"/>
        <v>0</v>
      </c>
    </row>
    <row r="271" spans="1:7" hidden="1" x14ac:dyDescent="0.2">
      <c r="A271" s="52">
        <v>36312</v>
      </c>
      <c r="B271" s="71">
        <v>0</v>
      </c>
      <c r="C271" s="53">
        <f ca="1">VLOOKUP($G$9,'Composição de Índices'!$C$2:$H$500,6)/VLOOKUP(Técnicos!A271,'Composição de Índices'!$C$2:$H$500,6)</f>
        <v>3.40816991028028</v>
      </c>
      <c r="D271" s="54">
        <f t="shared" ca="1" si="11"/>
        <v>0</v>
      </c>
      <c r="E271" s="70">
        <f ca="1">'Composição dos juros'!F242</f>
        <v>0</v>
      </c>
      <c r="F271" s="54">
        <f t="shared" ca="1" si="12"/>
        <v>0</v>
      </c>
      <c r="G271" s="54">
        <f t="shared" ca="1" si="13"/>
        <v>0</v>
      </c>
    </row>
    <row r="272" spans="1:7" hidden="1" x14ac:dyDescent="0.2">
      <c r="A272" s="52">
        <v>36342</v>
      </c>
      <c r="B272" s="71">
        <v>0</v>
      </c>
      <c r="C272" s="53">
        <f ca="1">VLOOKUP($G$9,'Composição de Índices'!$C$2:$H$500,6)/VLOOKUP(Técnicos!A272,'Composição de Índices'!$C$2:$H$500,6)</f>
        <v>3.40816991028028</v>
      </c>
      <c r="D272" s="54">
        <f t="shared" ca="1" si="11"/>
        <v>0</v>
      </c>
      <c r="E272" s="70">
        <f ca="1">'Composição dos juros'!F243</f>
        <v>0</v>
      </c>
      <c r="F272" s="54">
        <f t="shared" ca="1" si="12"/>
        <v>0</v>
      </c>
      <c r="G272" s="54">
        <f t="shared" ca="1" si="13"/>
        <v>0</v>
      </c>
    </row>
    <row r="273" spans="1:7" hidden="1" x14ac:dyDescent="0.2">
      <c r="A273" s="52">
        <v>36373</v>
      </c>
      <c r="B273" s="71">
        <v>0</v>
      </c>
      <c r="C273" s="53">
        <f ca="1">VLOOKUP($G$9,'Composição de Índices'!$C$2:$H$500,6)/VLOOKUP(Técnicos!A273,'Composição de Índices'!$C$2:$H$500,6)</f>
        <v>3.40816991028028</v>
      </c>
      <c r="D273" s="54">
        <f t="shared" ca="1" si="11"/>
        <v>0</v>
      </c>
      <c r="E273" s="70">
        <f ca="1">'Composição dos juros'!F244</f>
        <v>0</v>
      </c>
      <c r="F273" s="54">
        <f t="shared" ca="1" si="12"/>
        <v>0</v>
      </c>
      <c r="G273" s="54">
        <f t="shared" ca="1" si="13"/>
        <v>0</v>
      </c>
    </row>
    <row r="274" spans="1:7" hidden="1" x14ac:dyDescent="0.2">
      <c r="A274" s="52">
        <v>36404</v>
      </c>
      <c r="B274" s="71">
        <v>0</v>
      </c>
      <c r="C274" s="53">
        <f ca="1">VLOOKUP($G$9,'Composição de Índices'!$C$2:$H$500,6)/VLOOKUP(Técnicos!A274,'Composição de Índices'!$C$2:$H$500,6)</f>
        <v>3.40816991028028</v>
      </c>
      <c r="D274" s="54">
        <f t="shared" ca="1" si="11"/>
        <v>0</v>
      </c>
      <c r="E274" s="70">
        <f ca="1">'Composição dos juros'!F245</f>
        <v>0</v>
      </c>
      <c r="F274" s="54">
        <f t="shared" ca="1" si="12"/>
        <v>0</v>
      </c>
      <c r="G274" s="54">
        <f t="shared" ca="1" si="13"/>
        <v>0</v>
      </c>
    </row>
    <row r="275" spans="1:7" hidden="1" x14ac:dyDescent="0.2">
      <c r="A275" s="52">
        <v>36434</v>
      </c>
      <c r="B275" s="71">
        <v>0</v>
      </c>
      <c r="C275" s="53">
        <f ca="1">VLOOKUP($G$9,'Composição de Índices'!$C$2:$H$500,6)/VLOOKUP(Técnicos!A275,'Composição de Índices'!$C$2:$H$500,6)</f>
        <v>3.40816991028028</v>
      </c>
      <c r="D275" s="54">
        <f t="shared" ca="1" si="11"/>
        <v>0</v>
      </c>
      <c r="E275" s="70">
        <f ca="1">'Composição dos juros'!F246</f>
        <v>0</v>
      </c>
      <c r="F275" s="54">
        <f t="shared" ca="1" si="12"/>
        <v>0</v>
      </c>
      <c r="G275" s="54">
        <f t="shared" ca="1" si="13"/>
        <v>0</v>
      </c>
    </row>
    <row r="276" spans="1:7" hidden="1" x14ac:dyDescent="0.2">
      <c r="A276" s="52">
        <v>36465</v>
      </c>
      <c r="B276" s="71">
        <v>0</v>
      </c>
      <c r="C276" s="53">
        <f ca="1">VLOOKUP($G$9,'Composição de Índices'!$C$2:$H$500,6)/VLOOKUP(Técnicos!A276,'Composição de Índices'!$C$2:$H$500,6)</f>
        <v>3.40816991028028</v>
      </c>
      <c r="D276" s="54">
        <f t="shared" ca="1" si="11"/>
        <v>0</v>
      </c>
      <c r="E276" s="70">
        <f ca="1">'Composição dos juros'!F247</f>
        <v>0</v>
      </c>
      <c r="F276" s="54">
        <f t="shared" ca="1" si="12"/>
        <v>0</v>
      </c>
      <c r="G276" s="54">
        <f t="shared" ca="1" si="13"/>
        <v>0</v>
      </c>
    </row>
    <row r="277" spans="1:7" hidden="1" x14ac:dyDescent="0.2">
      <c r="A277" s="52">
        <v>36495</v>
      </c>
      <c r="B277" s="71">
        <v>0</v>
      </c>
      <c r="C277" s="53">
        <f ca="1">VLOOKUP($G$9,'Composição de Índices'!$C$2:$H$500,6)/VLOOKUP(Técnicos!A277,'Composição de Índices'!$C$2:$H$500,6)</f>
        <v>3.40816991028028</v>
      </c>
      <c r="D277" s="54">
        <f t="shared" ca="1" si="11"/>
        <v>0</v>
      </c>
      <c r="E277" s="70">
        <f ca="1">'Composição dos juros'!F248</f>
        <v>0</v>
      </c>
      <c r="F277" s="54">
        <f t="shared" ca="1" si="12"/>
        <v>0</v>
      </c>
      <c r="G277" s="54">
        <f t="shared" ca="1" si="13"/>
        <v>0</v>
      </c>
    </row>
    <row r="278" spans="1:7" hidden="1" x14ac:dyDescent="0.2">
      <c r="A278" s="52">
        <v>36526</v>
      </c>
      <c r="B278" s="71">
        <v>0</v>
      </c>
      <c r="C278" s="53">
        <f ca="1">VLOOKUP($G$9,'Composição de Índices'!$C$2:$H$500,6)/VLOOKUP(Técnicos!A278,'Composição de Índices'!$C$2:$H$500,6)</f>
        <v>3.129200265335808</v>
      </c>
      <c r="D278" s="54">
        <f t="shared" ca="1" si="11"/>
        <v>0</v>
      </c>
      <c r="E278" s="70">
        <f ca="1">'Composição dos juros'!F249</f>
        <v>0</v>
      </c>
      <c r="F278" s="54">
        <f t="shared" ca="1" si="12"/>
        <v>0</v>
      </c>
      <c r="G278" s="54">
        <f t="shared" ca="1" si="13"/>
        <v>0</v>
      </c>
    </row>
    <row r="279" spans="1:7" hidden="1" x14ac:dyDescent="0.2">
      <c r="A279" s="52">
        <v>36557</v>
      </c>
      <c r="B279" s="71">
        <v>0</v>
      </c>
      <c r="C279" s="53">
        <f ca="1">VLOOKUP($G$9,'Composição de Índices'!$C$2:$H$500,6)/VLOOKUP(Técnicos!A279,'Composição de Índices'!$C$2:$H$500,6)</f>
        <v>3.129200265335808</v>
      </c>
      <c r="D279" s="54">
        <f t="shared" ca="1" si="11"/>
        <v>0</v>
      </c>
      <c r="E279" s="70">
        <f ca="1">'Composição dos juros'!F250</f>
        <v>0</v>
      </c>
      <c r="F279" s="54">
        <f t="shared" ca="1" si="12"/>
        <v>0</v>
      </c>
      <c r="G279" s="54">
        <f t="shared" ca="1" si="13"/>
        <v>0</v>
      </c>
    </row>
    <row r="280" spans="1:7" hidden="1" x14ac:dyDescent="0.2">
      <c r="A280" s="52">
        <v>36586</v>
      </c>
      <c r="B280" s="71">
        <v>0</v>
      </c>
      <c r="C280" s="53">
        <f ca="1">VLOOKUP($G$9,'Composição de Índices'!$C$2:$H$500,6)/VLOOKUP(Técnicos!A280,'Composição de Índices'!$C$2:$H$500,6)</f>
        <v>3.129200265335808</v>
      </c>
      <c r="D280" s="54">
        <f t="shared" ca="1" si="11"/>
        <v>0</v>
      </c>
      <c r="E280" s="70">
        <f ca="1">'Composição dos juros'!F251</f>
        <v>0</v>
      </c>
      <c r="F280" s="54">
        <f t="shared" ca="1" si="12"/>
        <v>0</v>
      </c>
      <c r="G280" s="54">
        <f t="shared" ca="1" si="13"/>
        <v>0</v>
      </c>
    </row>
    <row r="281" spans="1:7" hidden="1" x14ac:dyDescent="0.2">
      <c r="A281" s="52">
        <v>36617</v>
      </c>
      <c r="B281" s="71">
        <v>0</v>
      </c>
      <c r="C281" s="53">
        <f ca="1">VLOOKUP($G$9,'Composição de Índices'!$C$2:$H$500,6)/VLOOKUP(Técnicos!A281,'Composição de Índices'!$C$2:$H$500,6)</f>
        <v>3.129200265335808</v>
      </c>
      <c r="D281" s="54">
        <f t="shared" ca="1" si="11"/>
        <v>0</v>
      </c>
      <c r="E281" s="70">
        <f ca="1">'Composição dos juros'!F252</f>
        <v>0</v>
      </c>
      <c r="F281" s="54">
        <f t="shared" ca="1" si="12"/>
        <v>0</v>
      </c>
      <c r="G281" s="54">
        <f t="shared" ca="1" si="13"/>
        <v>0</v>
      </c>
    </row>
    <row r="282" spans="1:7" hidden="1" x14ac:dyDescent="0.2">
      <c r="A282" s="52">
        <v>36647</v>
      </c>
      <c r="B282" s="71">
        <v>0</v>
      </c>
      <c r="C282" s="53">
        <f ca="1">VLOOKUP($G$9,'Composição de Índices'!$C$2:$H$500,6)/VLOOKUP(Técnicos!A282,'Composição de Índices'!$C$2:$H$500,6)</f>
        <v>3.129200265335808</v>
      </c>
      <c r="D282" s="54">
        <f t="shared" ca="1" si="11"/>
        <v>0</v>
      </c>
      <c r="E282" s="70">
        <f ca="1">'Composição dos juros'!F253</f>
        <v>0</v>
      </c>
      <c r="F282" s="54">
        <f t="shared" ca="1" si="12"/>
        <v>0</v>
      </c>
      <c r="G282" s="54">
        <f t="shared" ca="1" si="13"/>
        <v>0</v>
      </c>
    </row>
    <row r="283" spans="1:7" hidden="1" x14ac:dyDescent="0.2">
      <c r="A283" s="52">
        <v>36678</v>
      </c>
      <c r="B283" s="71">
        <v>0</v>
      </c>
      <c r="C283" s="53">
        <f ca="1">VLOOKUP($G$9,'Composição de Índices'!$C$2:$H$500,6)/VLOOKUP(Técnicos!A283,'Composição de Índices'!$C$2:$H$500,6)</f>
        <v>3.129200265335808</v>
      </c>
      <c r="D283" s="54">
        <f t="shared" ca="1" si="11"/>
        <v>0</v>
      </c>
      <c r="E283" s="70">
        <f ca="1">'Composição dos juros'!F254</f>
        <v>0</v>
      </c>
      <c r="F283" s="54">
        <f t="shared" ca="1" si="12"/>
        <v>0</v>
      </c>
      <c r="G283" s="54">
        <f t="shared" ca="1" si="13"/>
        <v>0</v>
      </c>
    </row>
    <row r="284" spans="1:7" hidden="1" x14ac:dyDescent="0.2">
      <c r="A284" s="52">
        <v>36708</v>
      </c>
      <c r="B284" s="71">
        <v>0</v>
      </c>
      <c r="C284" s="53">
        <f ca="1">VLOOKUP($G$9,'Composição de Índices'!$C$2:$H$500,6)/VLOOKUP(Técnicos!A284,'Composição de Índices'!$C$2:$H$500,6)</f>
        <v>3.129200265335808</v>
      </c>
      <c r="D284" s="54">
        <f t="shared" ca="1" si="11"/>
        <v>0</v>
      </c>
      <c r="E284" s="70">
        <f ca="1">'Composição dos juros'!F255</f>
        <v>0</v>
      </c>
      <c r="F284" s="54">
        <f t="shared" ca="1" si="12"/>
        <v>0</v>
      </c>
      <c r="G284" s="54">
        <f t="shared" ca="1" si="13"/>
        <v>0</v>
      </c>
    </row>
    <row r="285" spans="1:7" hidden="1" x14ac:dyDescent="0.2">
      <c r="A285" s="52">
        <v>36739</v>
      </c>
      <c r="B285" s="71">
        <v>0</v>
      </c>
      <c r="C285" s="53">
        <f ca="1">VLOOKUP($G$9,'Composição de Índices'!$C$2:$H$500,6)/VLOOKUP(Técnicos!A285,'Composição de Índices'!$C$2:$H$500,6)</f>
        <v>3.129200265335808</v>
      </c>
      <c r="D285" s="54">
        <f t="shared" ca="1" si="11"/>
        <v>0</v>
      </c>
      <c r="E285" s="70">
        <f ca="1">'Composição dos juros'!F256</f>
        <v>0</v>
      </c>
      <c r="F285" s="54">
        <f t="shared" ca="1" si="12"/>
        <v>0</v>
      </c>
      <c r="G285" s="54">
        <f t="shared" ca="1" si="13"/>
        <v>0</v>
      </c>
    </row>
    <row r="286" spans="1:7" hidden="1" x14ac:dyDescent="0.2">
      <c r="A286" s="52">
        <v>36770</v>
      </c>
      <c r="B286" s="71">
        <v>0</v>
      </c>
      <c r="C286" s="53">
        <f ca="1">VLOOKUP($G$9,'Composição de Índices'!$C$2:$H$500,6)/VLOOKUP(Técnicos!A286,'Composição de Índices'!$C$2:$H$500,6)</f>
        <v>3.129200265335808</v>
      </c>
      <c r="D286" s="54">
        <f t="shared" ca="1" si="11"/>
        <v>0</v>
      </c>
      <c r="E286" s="70">
        <f ca="1">'Composição dos juros'!F257</f>
        <v>0</v>
      </c>
      <c r="F286" s="54">
        <f t="shared" ca="1" si="12"/>
        <v>0</v>
      </c>
      <c r="G286" s="54">
        <f t="shared" ca="1" si="13"/>
        <v>0</v>
      </c>
    </row>
    <row r="287" spans="1:7" hidden="1" x14ac:dyDescent="0.2">
      <c r="A287" s="52">
        <v>36800</v>
      </c>
      <c r="B287" s="71">
        <v>0</v>
      </c>
      <c r="C287" s="53">
        <f ca="1">VLOOKUP($G$9,'Composição de Índices'!$C$2:$H$500,6)/VLOOKUP(Técnicos!A287,'Composição de Índices'!$C$2:$H$500,6)</f>
        <v>3.129200265335808</v>
      </c>
      <c r="D287" s="54">
        <f t="shared" ca="1" si="11"/>
        <v>0</v>
      </c>
      <c r="E287" s="70">
        <f ca="1">'Composição dos juros'!F258</f>
        <v>0</v>
      </c>
      <c r="F287" s="54">
        <f t="shared" ca="1" si="12"/>
        <v>0</v>
      </c>
      <c r="G287" s="54">
        <f t="shared" ca="1" si="13"/>
        <v>0</v>
      </c>
    </row>
    <row r="288" spans="1:7" hidden="1" x14ac:dyDescent="0.2">
      <c r="A288" s="52">
        <v>36831</v>
      </c>
      <c r="B288" s="71">
        <v>0</v>
      </c>
      <c r="C288" s="53">
        <f ca="1">VLOOKUP($G$9,'Composição de Índices'!$C$2:$H$500,6)/VLOOKUP(Técnicos!A288,'Composição de Índices'!$C$2:$H$500,6)</f>
        <v>3.129200265335808</v>
      </c>
      <c r="D288" s="54">
        <f t="shared" ca="1" si="11"/>
        <v>0</v>
      </c>
      <c r="E288" s="70">
        <f ca="1">'Composição dos juros'!F259</f>
        <v>0</v>
      </c>
      <c r="F288" s="54">
        <f t="shared" ca="1" si="12"/>
        <v>0</v>
      </c>
      <c r="G288" s="54">
        <f t="shared" ca="1" si="13"/>
        <v>0</v>
      </c>
    </row>
    <row r="289" spans="1:7" hidden="1" x14ac:dyDescent="0.2">
      <c r="A289" s="52">
        <v>36861</v>
      </c>
      <c r="B289" s="71">
        <v>0</v>
      </c>
      <c r="C289" s="53">
        <f ca="1">VLOOKUP($G$9,'Composição de Índices'!$C$2:$H$500,6)/VLOOKUP(Técnicos!A289,'Composição de Índices'!$C$2:$H$500,6)</f>
        <v>3.129200265335808</v>
      </c>
      <c r="D289" s="54">
        <f t="shared" ca="1" si="11"/>
        <v>0</v>
      </c>
      <c r="E289" s="70">
        <f ca="1">'Composição dos juros'!F260</f>
        <v>0</v>
      </c>
      <c r="F289" s="54">
        <f t="shared" ca="1" si="12"/>
        <v>0</v>
      </c>
      <c r="G289" s="54">
        <f t="shared" ca="1" si="13"/>
        <v>0</v>
      </c>
    </row>
    <row r="290" spans="1:7" hidden="1" x14ac:dyDescent="0.2">
      <c r="A290" s="52">
        <v>36892</v>
      </c>
      <c r="B290" s="71">
        <v>0</v>
      </c>
      <c r="C290" s="53">
        <f ca="1">VLOOKUP($G$9,'Composição de Índices'!$C$2:$H$500,6)/VLOOKUP(Técnicos!A290,'Composição de Índices'!$C$2:$H$500,6)</f>
        <v>2.9510857994711066</v>
      </c>
      <c r="D290" s="54">
        <f t="shared" ca="1" si="11"/>
        <v>0</v>
      </c>
      <c r="E290" s="70">
        <f ca="1">'Composição dos juros'!F261</f>
        <v>0</v>
      </c>
      <c r="F290" s="54">
        <f t="shared" ca="1" si="12"/>
        <v>0</v>
      </c>
      <c r="G290" s="54">
        <f t="shared" ca="1" si="13"/>
        <v>0</v>
      </c>
    </row>
    <row r="291" spans="1:7" hidden="1" x14ac:dyDescent="0.2">
      <c r="A291" s="52">
        <v>36923</v>
      </c>
      <c r="B291" s="71">
        <v>0</v>
      </c>
      <c r="C291" s="53">
        <f ca="1">VLOOKUP($G$9,'Composição de Índices'!$C$2:$H$500,6)/VLOOKUP(Técnicos!A291,'Composição de Índices'!$C$2:$H$500,6)</f>
        <v>2.9326103542393986</v>
      </c>
      <c r="D291" s="54">
        <f t="shared" ca="1" si="11"/>
        <v>0</v>
      </c>
      <c r="E291" s="70">
        <f ca="1">'Composição dos juros'!F262</f>
        <v>0</v>
      </c>
      <c r="F291" s="54">
        <f t="shared" ca="1" si="12"/>
        <v>0</v>
      </c>
      <c r="G291" s="54">
        <f t="shared" ca="1" si="13"/>
        <v>0</v>
      </c>
    </row>
    <row r="292" spans="1:7" hidden="1" x14ac:dyDescent="0.2">
      <c r="A292" s="52">
        <v>36951</v>
      </c>
      <c r="B292" s="71">
        <v>0</v>
      </c>
      <c r="C292" s="53">
        <f ca="1">VLOOKUP($G$9,'Composição de Índices'!$C$2:$H$500,6)/VLOOKUP(Técnicos!A292,'Composição de Índices'!$C$2:$H$500,6)</f>
        <v>2.9180202529745261</v>
      </c>
      <c r="D292" s="54">
        <f t="shared" ca="1" si="11"/>
        <v>0</v>
      </c>
      <c r="E292" s="70">
        <f ca="1">'Composição dos juros'!F263</f>
        <v>0</v>
      </c>
      <c r="F292" s="54">
        <f t="shared" ca="1" si="12"/>
        <v>0</v>
      </c>
      <c r="G292" s="54">
        <f t="shared" ca="1" si="13"/>
        <v>0</v>
      </c>
    </row>
    <row r="293" spans="1:7" hidden="1" x14ac:dyDescent="0.2">
      <c r="A293" s="52">
        <v>36982</v>
      </c>
      <c r="B293" s="71">
        <v>0</v>
      </c>
      <c r="C293" s="53">
        <f ca="1">VLOOKUP($G$9,'Composição de Índices'!$C$2:$H$500,6)/VLOOKUP(Técnicos!A293,'Composição de Índices'!$C$2:$H$500,6)</f>
        <v>2.9075530619515009</v>
      </c>
      <c r="D293" s="54">
        <f t="shared" ca="1" si="11"/>
        <v>0</v>
      </c>
      <c r="E293" s="70">
        <f ca="1">'Composição dos juros'!F264</f>
        <v>0</v>
      </c>
      <c r="F293" s="54">
        <f t="shared" ca="1" si="12"/>
        <v>0</v>
      </c>
      <c r="G293" s="54">
        <f t="shared" ca="1" si="13"/>
        <v>0</v>
      </c>
    </row>
    <row r="294" spans="1:7" hidden="1" x14ac:dyDescent="0.2">
      <c r="A294" s="52">
        <v>37012</v>
      </c>
      <c r="B294" s="71">
        <v>0</v>
      </c>
      <c r="C294" s="53">
        <f ca="1">VLOOKUP($G$9,'Composição de Índices'!$C$2:$H$500,6)/VLOOKUP(Técnicos!A294,'Composição de Índices'!$C$2:$H$500,6)</f>
        <v>2.8930876238323391</v>
      </c>
      <c r="D294" s="54">
        <f t="shared" ref="D294:D357" ca="1" si="14">ROUND(B294*C294,2)</f>
        <v>0</v>
      </c>
      <c r="E294" s="70">
        <f ca="1">'Composição dos juros'!F265</f>
        <v>0</v>
      </c>
      <c r="F294" s="54">
        <f t="shared" ref="F294:F357" ca="1" si="15">ROUND(D294*E294,2)</f>
        <v>0</v>
      </c>
      <c r="G294" s="54">
        <f t="shared" ref="G294:G357" ca="1" si="16">D294+F294</f>
        <v>0</v>
      </c>
    </row>
    <row r="295" spans="1:7" hidden="1" x14ac:dyDescent="0.2">
      <c r="A295" s="52">
        <v>37043</v>
      </c>
      <c r="B295" s="71">
        <v>0</v>
      </c>
      <c r="C295" s="53">
        <f ca="1">VLOOKUP($G$9,'Composição de Índices'!$C$2:$H$500,6)/VLOOKUP(Técnicos!A295,'Composição de Índices'!$C$2:$H$500,6)</f>
        <v>2.8789806188002185</v>
      </c>
      <c r="D295" s="54">
        <f t="shared" ca="1" si="14"/>
        <v>0</v>
      </c>
      <c r="E295" s="70">
        <f ca="1">'Composição dos juros'!F266</f>
        <v>0</v>
      </c>
      <c r="F295" s="54">
        <f t="shared" ca="1" si="15"/>
        <v>0</v>
      </c>
      <c r="G295" s="54">
        <f t="shared" ca="1" si="16"/>
        <v>0</v>
      </c>
    </row>
    <row r="296" spans="1:7" hidden="1" x14ac:dyDescent="0.2">
      <c r="A296" s="52">
        <v>37073</v>
      </c>
      <c r="B296" s="71">
        <v>0</v>
      </c>
      <c r="C296" s="53">
        <f ca="1">VLOOKUP($G$9,'Composição de Índices'!$C$2:$H$500,6)/VLOOKUP(Técnicos!A296,'Composição de Índices'!$C$2:$H$500,6)</f>
        <v>2.8680819075515225</v>
      </c>
      <c r="D296" s="54">
        <f t="shared" ca="1" si="14"/>
        <v>0</v>
      </c>
      <c r="E296" s="70">
        <f ca="1">'Composição dos juros'!F267</f>
        <v>0</v>
      </c>
      <c r="F296" s="54">
        <f t="shared" ca="1" si="15"/>
        <v>0</v>
      </c>
      <c r="G296" s="54">
        <f t="shared" ca="1" si="16"/>
        <v>0</v>
      </c>
    </row>
    <row r="297" spans="1:7" hidden="1" x14ac:dyDescent="0.2">
      <c r="A297" s="52">
        <v>37104</v>
      </c>
      <c r="B297" s="71">
        <v>0</v>
      </c>
      <c r="C297" s="53">
        <f ca="1">VLOOKUP($G$9,'Composição de Índices'!$C$2:$H$500,6)/VLOOKUP(Técnicos!A297,'Composição de Índices'!$C$2:$H$500,6)</f>
        <v>2.8413730013389364</v>
      </c>
      <c r="D297" s="54">
        <f t="shared" ca="1" si="14"/>
        <v>0</v>
      </c>
      <c r="E297" s="70">
        <f ca="1">'Composição dos juros'!F268</f>
        <v>0</v>
      </c>
      <c r="F297" s="54">
        <f t="shared" ca="1" si="15"/>
        <v>0</v>
      </c>
      <c r="G297" s="54">
        <f t="shared" ca="1" si="16"/>
        <v>0</v>
      </c>
    </row>
    <row r="298" spans="1:7" hidden="1" x14ac:dyDescent="0.2">
      <c r="A298" s="52">
        <v>37135</v>
      </c>
      <c r="B298" s="71">
        <v>0</v>
      </c>
      <c r="C298" s="53">
        <f ca="1">VLOOKUP($G$9,'Composição de Índices'!$C$2:$H$500,6)/VLOOKUP(Técnicos!A298,'Composição de Índices'!$C$2:$H$500,6)</f>
        <v>2.8082358186785301</v>
      </c>
      <c r="D298" s="54">
        <f t="shared" ca="1" si="14"/>
        <v>0</v>
      </c>
      <c r="E298" s="70">
        <f ca="1">'Composição dos juros'!F269</f>
        <v>0</v>
      </c>
      <c r="F298" s="54">
        <f t="shared" ca="1" si="15"/>
        <v>0</v>
      </c>
      <c r="G298" s="54">
        <f t="shared" ca="1" si="16"/>
        <v>0</v>
      </c>
    </row>
    <row r="299" spans="1:7" hidden="1" x14ac:dyDescent="0.2">
      <c r="A299" s="52">
        <v>37165</v>
      </c>
      <c r="B299" s="71">
        <v>0</v>
      </c>
      <c r="C299" s="53">
        <f ca="1">VLOOKUP($G$9,'Composição de Índices'!$C$2:$H$500,6)/VLOOKUP(Técnicos!A299,'Composição de Índices'!$C$2:$H$500,6)</f>
        <v>2.7976049199825961</v>
      </c>
      <c r="D299" s="54">
        <f t="shared" ca="1" si="14"/>
        <v>0</v>
      </c>
      <c r="E299" s="70">
        <f ca="1">'Composição dos juros'!F270</f>
        <v>0</v>
      </c>
      <c r="F299" s="54">
        <f t="shared" ca="1" si="15"/>
        <v>0</v>
      </c>
      <c r="G299" s="54">
        <f t="shared" ca="1" si="16"/>
        <v>0</v>
      </c>
    </row>
    <row r="300" spans="1:7" hidden="1" x14ac:dyDescent="0.2">
      <c r="A300" s="52">
        <v>37196</v>
      </c>
      <c r="B300" s="71">
        <v>0</v>
      </c>
      <c r="C300" s="53">
        <f ca="1">VLOOKUP($G$9,'Composição de Índices'!$C$2:$H$500,6)/VLOOKUP(Técnicos!A300,'Composição de Índices'!$C$2:$H$500,6)</f>
        <v>2.7872919398053164</v>
      </c>
      <c r="D300" s="54">
        <f t="shared" ca="1" si="14"/>
        <v>0</v>
      </c>
      <c r="E300" s="70">
        <f ca="1">'Composição dos juros'!F271</f>
        <v>0</v>
      </c>
      <c r="F300" s="54">
        <f t="shared" ca="1" si="15"/>
        <v>0</v>
      </c>
      <c r="G300" s="54">
        <f t="shared" ca="1" si="16"/>
        <v>0</v>
      </c>
    </row>
    <row r="301" spans="1:7" hidden="1" x14ac:dyDescent="0.2">
      <c r="A301" s="52">
        <v>37226</v>
      </c>
      <c r="B301" s="71">
        <v>0</v>
      </c>
      <c r="C301" s="53">
        <f ca="1">VLOOKUP($G$9,'Composição de Índices'!$C$2:$H$500,6)/VLOOKUP(Técnicos!A301,'Composição de Índices'!$C$2:$H$500,6)</f>
        <v>2.7599682540898272</v>
      </c>
      <c r="D301" s="54">
        <f t="shared" ca="1" si="14"/>
        <v>0</v>
      </c>
      <c r="E301" s="70">
        <f ca="1">'Composição dos juros'!F272</f>
        <v>0</v>
      </c>
      <c r="F301" s="54">
        <f t="shared" ca="1" si="15"/>
        <v>0</v>
      </c>
      <c r="G301" s="54">
        <f t="shared" ca="1" si="16"/>
        <v>0</v>
      </c>
    </row>
    <row r="302" spans="1:7" hidden="1" x14ac:dyDescent="0.2">
      <c r="A302" s="52">
        <v>37257</v>
      </c>
      <c r="B302" s="71">
        <v>0</v>
      </c>
      <c r="C302" s="53">
        <f ca="1">VLOOKUP($G$9,'Composição de Índices'!$C$2:$H$500,6)/VLOOKUP(Técnicos!A302,'Composição de Índices'!$C$2:$H$500,6)</f>
        <v>2.7448714610540295</v>
      </c>
      <c r="D302" s="54">
        <f t="shared" ca="1" si="14"/>
        <v>0</v>
      </c>
      <c r="E302" s="70">
        <f ca="1">'Composição dos juros'!F273</f>
        <v>0</v>
      </c>
      <c r="F302" s="54">
        <f t="shared" ca="1" si="15"/>
        <v>0</v>
      </c>
      <c r="G302" s="54">
        <f t="shared" ca="1" si="16"/>
        <v>0</v>
      </c>
    </row>
    <row r="303" spans="1:7" hidden="1" x14ac:dyDescent="0.2">
      <c r="A303" s="52">
        <v>37288</v>
      </c>
      <c r="B303" s="71">
        <v>0</v>
      </c>
      <c r="C303" s="53">
        <f ca="1">VLOOKUP($G$9,'Composição de Índices'!$C$2:$H$500,6)/VLOOKUP(Técnicos!A303,'Composição de Índices'!$C$2:$H$500,6)</f>
        <v>2.7279581207056545</v>
      </c>
      <c r="D303" s="54">
        <f t="shared" ca="1" si="14"/>
        <v>0</v>
      </c>
      <c r="E303" s="70">
        <f ca="1">'Composição dos juros'!F274</f>
        <v>0</v>
      </c>
      <c r="F303" s="54">
        <f t="shared" ca="1" si="15"/>
        <v>0</v>
      </c>
      <c r="G303" s="54">
        <f t="shared" ca="1" si="16"/>
        <v>0</v>
      </c>
    </row>
    <row r="304" spans="1:7" hidden="1" x14ac:dyDescent="0.2">
      <c r="A304" s="52">
        <v>37316</v>
      </c>
      <c r="B304" s="71">
        <v>0</v>
      </c>
      <c r="C304" s="53">
        <f ca="1">VLOOKUP($G$9,'Composição de Índices'!$C$2:$H$500,6)/VLOOKUP(Técnicos!A304,'Composição de Índices'!$C$2:$H$500,6)</f>
        <v>2.7160076868833678</v>
      </c>
      <c r="D304" s="54">
        <f t="shared" ca="1" si="14"/>
        <v>0</v>
      </c>
      <c r="E304" s="70">
        <f ca="1">'Composição dos juros'!F275</f>
        <v>0</v>
      </c>
      <c r="F304" s="54">
        <f t="shared" ca="1" si="15"/>
        <v>0</v>
      </c>
      <c r="G304" s="54">
        <f t="shared" ca="1" si="16"/>
        <v>0</v>
      </c>
    </row>
    <row r="305" spans="1:7" hidden="1" x14ac:dyDescent="0.2">
      <c r="A305" s="52">
        <v>37347</v>
      </c>
      <c r="B305" s="71">
        <v>0</v>
      </c>
      <c r="C305" s="53">
        <f ca="1">VLOOKUP($G$9,'Composição de Índices'!$C$2:$H$500,6)/VLOOKUP(Técnicos!A305,'Composição de Índices'!$C$2:$H$500,6)</f>
        <v>2.7051869391268606</v>
      </c>
      <c r="D305" s="54">
        <f t="shared" ca="1" si="14"/>
        <v>0</v>
      </c>
      <c r="E305" s="70">
        <f ca="1">'Composição dos juros'!F276</f>
        <v>0</v>
      </c>
      <c r="F305" s="54">
        <f t="shared" ca="1" si="15"/>
        <v>0</v>
      </c>
      <c r="G305" s="54">
        <f t="shared" ca="1" si="16"/>
        <v>0</v>
      </c>
    </row>
    <row r="306" spans="1:7" hidden="1" x14ac:dyDescent="0.2">
      <c r="A306" s="52">
        <v>37377</v>
      </c>
      <c r="B306" s="71">
        <v>0</v>
      </c>
      <c r="C306" s="53">
        <f ca="1">VLOOKUP($G$9,'Composição de Índices'!$C$2:$H$500,6)/VLOOKUP(Técnicos!A306,'Composição de Índices'!$C$2:$H$500,6)</f>
        <v>2.6842497907589404</v>
      </c>
      <c r="D306" s="54">
        <f t="shared" ca="1" si="14"/>
        <v>0</v>
      </c>
      <c r="E306" s="70">
        <f ca="1">'Composição dos juros'!F277</f>
        <v>0</v>
      </c>
      <c r="F306" s="54">
        <f t="shared" ca="1" si="15"/>
        <v>0</v>
      </c>
      <c r="G306" s="54">
        <f t="shared" ca="1" si="16"/>
        <v>0</v>
      </c>
    </row>
    <row r="307" spans="1:7" hidden="1" x14ac:dyDescent="0.2">
      <c r="A307" s="52">
        <v>37408</v>
      </c>
      <c r="B307" s="71">
        <v>0</v>
      </c>
      <c r="C307" s="53">
        <f ca="1">VLOOKUP($G$9,'Composição de Índices'!$C$2:$H$500,6)/VLOOKUP(Técnicos!A307,'Composição de Índices'!$C$2:$H$500,6)</f>
        <v>2.6730230937651269</v>
      </c>
      <c r="D307" s="54">
        <f t="shared" ca="1" si="14"/>
        <v>0</v>
      </c>
      <c r="E307" s="70">
        <f ca="1">'Composição dos juros'!F278</f>
        <v>0</v>
      </c>
      <c r="F307" s="54">
        <f t="shared" ca="1" si="15"/>
        <v>0</v>
      </c>
      <c r="G307" s="54">
        <f t="shared" ca="1" si="16"/>
        <v>0</v>
      </c>
    </row>
    <row r="308" spans="1:7" hidden="1" x14ac:dyDescent="0.2">
      <c r="A308" s="52">
        <v>37438</v>
      </c>
      <c r="B308" s="71">
        <v>0</v>
      </c>
      <c r="C308" s="53">
        <f ca="1">VLOOKUP($G$9,'Composição de Índices'!$C$2:$H$500,6)/VLOOKUP(Técnicos!A308,'Composição de Índices'!$C$2:$H$500,6)</f>
        <v>2.6642311310327185</v>
      </c>
      <c r="D308" s="54">
        <f t="shared" ca="1" si="14"/>
        <v>0</v>
      </c>
      <c r="E308" s="70">
        <f ca="1">'Composição dos juros'!F279</f>
        <v>0</v>
      </c>
      <c r="F308" s="54">
        <f t="shared" ca="1" si="15"/>
        <v>0</v>
      </c>
      <c r="G308" s="54">
        <f t="shared" ca="1" si="16"/>
        <v>0</v>
      </c>
    </row>
    <row r="309" spans="1:7" hidden="1" x14ac:dyDescent="0.2">
      <c r="A309" s="52">
        <v>37469</v>
      </c>
      <c r="B309" s="71">
        <v>0</v>
      </c>
      <c r="C309" s="53">
        <f ca="1">VLOOKUP($G$9,'Composição de Índices'!$C$2:$H$500,6)/VLOOKUP(Técnicos!A309,'Composição de Índices'!$C$2:$H$500,6)</f>
        <v>2.6438733065721132</v>
      </c>
      <c r="D309" s="54">
        <f t="shared" ca="1" si="14"/>
        <v>0</v>
      </c>
      <c r="E309" s="70">
        <f ca="1">'Composição dos juros'!F280</f>
        <v>0</v>
      </c>
      <c r="F309" s="54">
        <f t="shared" ca="1" si="15"/>
        <v>0</v>
      </c>
      <c r="G309" s="54">
        <f t="shared" ca="1" si="16"/>
        <v>0</v>
      </c>
    </row>
    <row r="310" spans="1:7" hidden="1" x14ac:dyDescent="0.2">
      <c r="A310" s="52">
        <v>37500</v>
      </c>
      <c r="B310" s="71">
        <v>0</v>
      </c>
      <c r="C310" s="53">
        <f ca="1">VLOOKUP($G$9,'Composição de Índices'!$C$2:$H$500,6)/VLOOKUP(Técnicos!A310,'Composição de Índices'!$C$2:$H$500,6)</f>
        <v>2.6176963431407061</v>
      </c>
      <c r="D310" s="54">
        <f t="shared" ca="1" si="14"/>
        <v>0</v>
      </c>
      <c r="E310" s="70">
        <f ca="1">'Composição dos juros'!F281</f>
        <v>0</v>
      </c>
      <c r="F310" s="54">
        <f t="shared" ca="1" si="15"/>
        <v>0</v>
      </c>
      <c r="G310" s="54">
        <f t="shared" ca="1" si="16"/>
        <v>0</v>
      </c>
    </row>
    <row r="311" spans="1:7" hidden="1" x14ac:dyDescent="0.2">
      <c r="A311" s="52">
        <v>37530</v>
      </c>
      <c r="B311" s="71">
        <v>0</v>
      </c>
      <c r="C311" s="53">
        <f ca="1">VLOOKUP($G$9,'Composição de Índices'!$C$2:$H$500,6)/VLOOKUP(Técnicos!A311,'Composição de Índices'!$C$2:$H$500,6)</f>
        <v>2.6015666300344926</v>
      </c>
      <c r="D311" s="54">
        <f t="shared" ca="1" si="14"/>
        <v>0</v>
      </c>
      <c r="E311" s="70">
        <f ca="1">'Composição dos juros'!F282</f>
        <v>0</v>
      </c>
      <c r="F311" s="54">
        <f t="shared" ca="1" si="15"/>
        <v>0</v>
      </c>
      <c r="G311" s="54">
        <f t="shared" ca="1" si="16"/>
        <v>0</v>
      </c>
    </row>
    <row r="312" spans="1:7" hidden="1" x14ac:dyDescent="0.2">
      <c r="A312" s="52">
        <v>37561</v>
      </c>
      <c r="B312" s="71">
        <v>0</v>
      </c>
      <c r="C312" s="53">
        <f ca="1">VLOOKUP($G$9,'Composição de Índices'!$C$2:$H$500,6)/VLOOKUP(Técnicos!A312,'Composição de Índices'!$C$2:$H$500,6)</f>
        <v>2.5783613776357708</v>
      </c>
      <c r="D312" s="54">
        <f t="shared" ca="1" si="14"/>
        <v>0</v>
      </c>
      <c r="E312" s="70">
        <f ca="1">'Composição dos juros'!F283</f>
        <v>0</v>
      </c>
      <c r="F312" s="54">
        <f t="shared" ca="1" si="15"/>
        <v>0</v>
      </c>
      <c r="G312" s="54">
        <f t="shared" ca="1" si="16"/>
        <v>0</v>
      </c>
    </row>
    <row r="313" spans="1:7" hidden="1" x14ac:dyDescent="0.2">
      <c r="A313" s="52">
        <v>37591</v>
      </c>
      <c r="B313" s="71">
        <v>0</v>
      </c>
      <c r="C313" s="53">
        <f ca="1">VLOOKUP($G$9,'Composição de Índices'!$C$2:$H$500,6)/VLOOKUP(Técnicos!A313,'Composição de Índices'!$C$2:$H$500,6)</f>
        <v>2.525824233577362</v>
      </c>
      <c r="D313" s="54">
        <f t="shared" ca="1" si="14"/>
        <v>0</v>
      </c>
      <c r="E313" s="70">
        <f ca="1">'Composição dos juros'!F284</f>
        <v>0</v>
      </c>
      <c r="F313" s="54">
        <f t="shared" ca="1" si="15"/>
        <v>0</v>
      </c>
      <c r="G313" s="54">
        <f t="shared" ca="1" si="16"/>
        <v>0</v>
      </c>
    </row>
    <row r="314" spans="1:7" hidden="1" x14ac:dyDescent="0.2">
      <c r="A314" s="52">
        <v>37622</v>
      </c>
      <c r="B314" s="71">
        <v>0</v>
      </c>
      <c r="C314" s="53">
        <f ca="1">VLOOKUP($G$9,'Composição de Índices'!$C$2:$H$500,6)/VLOOKUP(Técnicos!A314,'Composição de Índices'!$C$2:$H$500,6)</f>
        <v>2.4510666992502301</v>
      </c>
      <c r="D314" s="54">
        <f t="shared" ca="1" si="14"/>
        <v>0</v>
      </c>
      <c r="E314" s="70">
        <f ca="1">'Composição dos juros'!F285</f>
        <v>0</v>
      </c>
      <c r="F314" s="54">
        <f t="shared" ca="1" si="15"/>
        <v>0</v>
      </c>
      <c r="G314" s="54">
        <f t="shared" ca="1" si="16"/>
        <v>0</v>
      </c>
    </row>
    <row r="315" spans="1:7" hidden="1" x14ac:dyDescent="0.2">
      <c r="A315" s="52">
        <v>37653</v>
      </c>
      <c r="B315" s="71">
        <v>0</v>
      </c>
      <c r="C315" s="53">
        <f ca="1">VLOOKUP($G$9,'Composição de Índices'!$C$2:$H$500,6)/VLOOKUP(Técnicos!A315,'Composição de Índices'!$C$2:$H$500,6)</f>
        <v>2.4034778380567072</v>
      </c>
      <c r="D315" s="54">
        <f t="shared" ca="1" si="14"/>
        <v>0</v>
      </c>
      <c r="E315" s="70">
        <f ca="1">'Composição dos juros'!F286</f>
        <v>0</v>
      </c>
      <c r="F315" s="54">
        <f t="shared" ca="1" si="15"/>
        <v>0</v>
      </c>
      <c r="G315" s="54">
        <f t="shared" ca="1" si="16"/>
        <v>0</v>
      </c>
    </row>
    <row r="316" spans="1:7" hidden="1" x14ac:dyDescent="0.2">
      <c r="A316" s="52">
        <v>37681</v>
      </c>
      <c r="B316" s="71">
        <v>0</v>
      </c>
      <c r="C316" s="53">
        <f ca="1">VLOOKUP($G$9,'Composição de Índices'!$C$2:$H$500,6)/VLOOKUP(Técnicos!A316,'Composição de Índices'!$C$2:$H$500,6)</f>
        <v>2.3519697015918455</v>
      </c>
      <c r="D316" s="54">
        <f t="shared" ca="1" si="14"/>
        <v>0</v>
      </c>
      <c r="E316" s="70">
        <f ca="1">'Composição dos juros'!F287</f>
        <v>0</v>
      </c>
      <c r="F316" s="54">
        <f t="shared" ca="1" si="15"/>
        <v>0</v>
      </c>
      <c r="G316" s="54">
        <f t="shared" ca="1" si="16"/>
        <v>0</v>
      </c>
    </row>
    <row r="317" spans="1:7" hidden="1" x14ac:dyDescent="0.2">
      <c r="A317" s="52">
        <v>37712</v>
      </c>
      <c r="B317" s="71">
        <v>0</v>
      </c>
      <c r="C317" s="53">
        <f ca="1">VLOOKUP($G$9,'Composição de Índices'!$C$2:$H$500,6)/VLOOKUP(Técnicos!A317,'Composição de Índices'!$C$2:$H$500,6)</f>
        <v>2.3254594637056014</v>
      </c>
      <c r="D317" s="54">
        <f t="shared" ca="1" si="14"/>
        <v>0</v>
      </c>
      <c r="E317" s="70">
        <f ca="1">'Composição dos juros'!F288</f>
        <v>0</v>
      </c>
      <c r="F317" s="54">
        <f t="shared" ca="1" si="15"/>
        <v>0</v>
      </c>
      <c r="G317" s="54">
        <f t="shared" ca="1" si="16"/>
        <v>0</v>
      </c>
    </row>
    <row r="318" spans="1:7" hidden="1" x14ac:dyDescent="0.2">
      <c r="A318" s="52">
        <v>37742</v>
      </c>
      <c r="B318" s="71">
        <v>0</v>
      </c>
      <c r="C318" s="53">
        <f ca="1">VLOOKUP($G$9,'Composição de Índices'!$C$2:$H$500,6)/VLOOKUP(Técnicos!A318,'Composição de Índices'!$C$2:$H$500,6)</f>
        <v>2.2992480360941281</v>
      </c>
      <c r="D318" s="54">
        <f t="shared" ca="1" si="14"/>
        <v>0</v>
      </c>
      <c r="E318" s="70">
        <f ca="1">'Composição dos juros'!F289</f>
        <v>0</v>
      </c>
      <c r="F318" s="54">
        <f t="shared" ca="1" si="15"/>
        <v>0</v>
      </c>
      <c r="G318" s="54">
        <f t="shared" ca="1" si="16"/>
        <v>0</v>
      </c>
    </row>
    <row r="319" spans="1:7" hidden="1" x14ac:dyDescent="0.2">
      <c r="A319" s="52">
        <v>37773</v>
      </c>
      <c r="B319" s="71">
        <v>0</v>
      </c>
      <c r="C319" s="53">
        <f ca="1">VLOOKUP($G$9,'Composição de Índices'!$C$2:$H$500,6)/VLOOKUP(Técnicos!A319,'Composição de Índices'!$C$2:$H$500,6)</f>
        <v>2.2798691483332951</v>
      </c>
      <c r="D319" s="54">
        <f t="shared" ca="1" si="14"/>
        <v>0</v>
      </c>
      <c r="E319" s="70">
        <f ca="1">'Composição dos juros'!F290</f>
        <v>0</v>
      </c>
      <c r="F319" s="54">
        <f t="shared" ca="1" si="15"/>
        <v>0</v>
      </c>
      <c r="G319" s="54">
        <f t="shared" ca="1" si="16"/>
        <v>0</v>
      </c>
    </row>
    <row r="320" spans="1:7" hidden="1" x14ac:dyDescent="0.2">
      <c r="A320" s="52">
        <v>37803</v>
      </c>
      <c r="B320" s="71">
        <v>0</v>
      </c>
      <c r="C320" s="53">
        <f ca="1">VLOOKUP($G$9,'Composição de Índices'!$C$2:$H$500,6)/VLOOKUP(Técnicos!A320,'Composição de Índices'!$C$2:$H$500,6)</f>
        <v>2.2748644465508834</v>
      </c>
      <c r="D320" s="54">
        <f t="shared" ca="1" si="14"/>
        <v>0</v>
      </c>
      <c r="E320" s="70">
        <f ca="1">'Composição dos juros'!F291</f>
        <v>0</v>
      </c>
      <c r="F320" s="54">
        <f t="shared" ca="1" si="15"/>
        <v>0</v>
      </c>
      <c r="G320" s="54">
        <f t="shared" ca="1" si="16"/>
        <v>0</v>
      </c>
    </row>
    <row r="321" spans="1:7" hidden="1" x14ac:dyDescent="0.2">
      <c r="A321" s="52">
        <v>37834</v>
      </c>
      <c r="B321" s="71">
        <v>0</v>
      </c>
      <c r="C321" s="53">
        <f ca="1">VLOOKUP($G$9,'Composição de Índices'!$C$2:$H$500,6)/VLOOKUP(Técnicos!A321,'Composição de Índices'!$C$2:$H$500,6)</f>
        <v>2.278966586406415</v>
      </c>
      <c r="D321" s="54">
        <f t="shared" ca="1" si="14"/>
        <v>0</v>
      </c>
      <c r="E321" s="70">
        <f ca="1">'Composição dos juros'!F292</f>
        <v>0</v>
      </c>
      <c r="F321" s="54">
        <f t="shared" ca="1" si="15"/>
        <v>0</v>
      </c>
      <c r="G321" s="54">
        <f t="shared" ca="1" si="16"/>
        <v>0</v>
      </c>
    </row>
    <row r="322" spans="1:7" hidden="1" x14ac:dyDescent="0.2">
      <c r="A322" s="52">
        <v>37865</v>
      </c>
      <c r="B322" s="71">
        <v>0</v>
      </c>
      <c r="C322" s="53">
        <f ca="1">VLOOKUP($G$9,'Composição de Índices'!$C$2:$H$500,6)/VLOOKUP(Técnicos!A322,'Composição de Índices'!$C$2:$H$500,6)</f>
        <v>2.2728299455534207</v>
      </c>
      <c r="D322" s="54">
        <f t="shared" ca="1" si="14"/>
        <v>0</v>
      </c>
      <c r="E322" s="70">
        <f ca="1">'Composição dos juros'!F293</f>
        <v>0</v>
      </c>
      <c r="F322" s="54">
        <f t="shared" ca="1" si="15"/>
        <v>0</v>
      </c>
      <c r="G322" s="54">
        <f t="shared" ca="1" si="16"/>
        <v>0</v>
      </c>
    </row>
    <row r="323" spans="1:7" hidden="1" x14ac:dyDescent="0.2">
      <c r="A323" s="52">
        <v>37895</v>
      </c>
      <c r="B323" s="71">
        <v>0</v>
      </c>
      <c r="C323" s="53">
        <f ca="1">VLOOKUP($G$9,'Composição de Índices'!$C$2:$H$500,6)/VLOOKUP(Técnicos!A323,'Composição de Índices'!$C$2:$H$500,6)</f>
        <v>2.2599482405821028</v>
      </c>
      <c r="D323" s="54">
        <f t="shared" ca="1" si="14"/>
        <v>0</v>
      </c>
      <c r="E323" s="70">
        <f ca="1">'Composição dos juros'!F294</f>
        <v>0</v>
      </c>
      <c r="F323" s="54">
        <f t="shared" ca="1" si="15"/>
        <v>0</v>
      </c>
      <c r="G323" s="54">
        <f t="shared" ca="1" si="16"/>
        <v>0</v>
      </c>
    </row>
    <row r="324" spans="1:7" hidden="1" x14ac:dyDescent="0.2">
      <c r="A324" s="52">
        <v>37926</v>
      </c>
      <c r="B324" s="71">
        <v>0</v>
      </c>
      <c r="C324" s="53">
        <f ca="1">VLOOKUP($G$9,'Composição de Índices'!$C$2:$H$500,6)/VLOOKUP(Técnicos!A324,'Composição de Índices'!$C$2:$H$500,6)</f>
        <v>2.2451303800736166</v>
      </c>
      <c r="D324" s="54">
        <f t="shared" ca="1" si="14"/>
        <v>0</v>
      </c>
      <c r="E324" s="70">
        <f ca="1">'Composição dos juros'!F295</f>
        <v>0</v>
      </c>
      <c r="F324" s="54">
        <f t="shared" ca="1" si="15"/>
        <v>0</v>
      </c>
      <c r="G324" s="54">
        <f t="shared" ca="1" si="16"/>
        <v>0</v>
      </c>
    </row>
    <row r="325" spans="1:7" hidden="1" x14ac:dyDescent="0.2">
      <c r="A325" s="52">
        <v>37956</v>
      </c>
      <c r="B325" s="71">
        <v>0</v>
      </c>
      <c r="C325" s="53">
        <f ca="1">VLOOKUP($G$9,'Composição de Índices'!$C$2:$H$500,6)/VLOOKUP(Técnicos!A325,'Composição de Índices'!$C$2:$H$500,6)</f>
        <v>2.2413201358426842</v>
      </c>
      <c r="D325" s="54">
        <f t="shared" ca="1" si="14"/>
        <v>0</v>
      </c>
      <c r="E325" s="70">
        <f ca="1">'Composição dos juros'!F296</f>
        <v>0</v>
      </c>
      <c r="F325" s="54">
        <f t="shared" ca="1" si="15"/>
        <v>0</v>
      </c>
      <c r="G325" s="54">
        <f t="shared" ca="1" si="16"/>
        <v>0</v>
      </c>
    </row>
    <row r="326" spans="1:7" hidden="1" x14ac:dyDescent="0.2">
      <c r="A326" s="52">
        <v>37987</v>
      </c>
      <c r="B326" s="71">
        <v>0</v>
      </c>
      <c r="C326" s="53">
        <f ca="1">VLOOKUP($G$9,'Composição de Índices'!$C$2:$H$500,6)/VLOOKUP(Técnicos!A326,'Composição de Índices'!$C$2:$H$500,6)</f>
        <v>2.231057272389692</v>
      </c>
      <c r="D326" s="54">
        <f t="shared" ca="1" si="14"/>
        <v>0</v>
      </c>
      <c r="E326" s="70">
        <f ca="1">'Composição dos juros'!F297</f>
        <v>0</v>
      </c>
      <c r="F326" s="54">
        <f t="shared" ca="1" si="15"/>
        <v>0</v>
      </c>
      <c r="G326" s="54">
        <f t="shared" ca="1" si="16"/>
        <v>0</v>
      </c>
    </row>
    <row r="327" spans="1:7" hidden="1" x14ac:dyDescent="0.2">
      <c r="A327" s="52">
        <v>38018</v>
      </c>
      <c r="B327" s="71">
        <v>0</v>
      </c>
      <c r="C327" s="53">
        <f ca="1">VLOOKUP($G$9,'Composição de Índices'!$C$2:$H$500,6)/VLOOKUP(Técnicos!A327,'Composição de Índices'!$C$2:$H$500,6)</f>
        <v>2.2159885502480057</v>
      </c>
      <c r="D327" s="54">
        <f t="shared" ca="1" si="14"/>
        <v>0</v>
      </c>
      <c r="E327" s="70">
        <f ca="1">'Composição dos juros'!F298</f>
        <v>0</v>
      </c>
      <c r="F327" s="54">
        <f t="shared" ca="1" si="15"/>
        <v>0</v>
      </c>
      <c r="G327" s="54">
        <f t="shared" ca="1" si="16"/>
        <v>0</v>
      </c>
    </row>
    <row r="328" spans="1:7" hidden="1" x14ac:dyDescent="0.2">
      <c r="A328" s="52">
        <v>38047</v>
      </c>
      <c r="B328" s="71">
        <v>0</v>
      </c>
      <c r="C328" s="53">
        <f ca="1">VLOOKUP($G$9,'Composição de Índices'!$C$2:$H$500,6)/VLOOKUP(Técnicos!A328,'Composição de Índices'!$C$2:$H$500,6)</f>
        <v>2.1962225473221069</v>
      </c>
      <c r="D328" s="54">
        <f t="shared" ca="1" si="14"/>
        <v>0</v>
      </c>
      <c r="E328" s="70">
        <f ca="1">'Composição dos juros'!F299</f>
        <v>0</v>
      </c>
      <c r="F328" s="54">
        <f t="shared" ca="1" si="15"/>
        <v>0</v>
      </c>
      <c r="G328" s="54">
        <f t="shared" ca="1" si="16"/>
        <v>0</v>
      </c>
    </row>
    <row r="329" spans="1:7" hidden="1" x14ac:dyDescent="0.2">
      <c r="A329" s="52">
        <v>38078</v>
      </c>
      <c r="B329" s="71">
        <v>0</v>
      </c>
      <c r="C329" s="53">
        <f ca="1">VLOOKUP($G$9,'Composição de Índices'!$C$2:$H$500,6)/VLOOKUP(Técnicos!A329,'Composição de Índices'!$C$2:$H$500,6)</f>
        <v>2.1874726566953258</v>
      </c>
      <c r="D329" s="54">
        <f t="shared" ca="1" si="14"/>
        <v>0</v>
      </c>
      <c r="E329" s="70">
        <f ca="1">'Composição dos juros'!F300</f>
        <v>0</v>
      </c>
      <c r="F329" s="54">
        <f t="shared" ca="1" si="15"/>
        <v>0</v>
      </c>
      <c r="G329" s="54">
        <f t="shared" ca="1" si="16"/>
        <v>0</v>
      </c>
    </row>
    <row r="330" spans="1:7" hidden="1" x14ac:dyDescent="0.2">
      <c r="A330" s="52">
        <v>38108</v>
      </c>
      <c r="B330" s="71">
        <v>0</v>
      </c>
      <c r="C330" s="53">
        <f ca="1">VLOOKUP($G$9,'Composição de Índices'!$C$2:$H$500,6)/VLOOKUP(Técnicos!A330,'Composição de Índices'!$C$2:$H$500,6)</f>
        <v>2.1828885906549504</v>
      </c>
      <c r="D330" s="54">
        <f t="shared" ca="1" si="14"/>
        <v>0</v>
      </c>
      <c r="E330" s="70">
        <f ca="1">'Composição dos juros'!F301</f>
        <v>0</v>
      </c>
      <c r="F330" s="54">
        <f t="shared" ca="1" si="15"/>
        <v>0</v>
      </c>
      <c r="G330" s="54">
        <f t="shared" ca="1" si="16"/>
        <v>0</v>
      </c>
    </row>
    <row r="331" spans="1:7" hidden="1" x14ac:dyDescent="0.2">
      <c r="A331" s="52">
        <v>38139</v>
      </c>
      <c r="B331" s="71">
        <v>0</v>
      </c>
      <c r="C331" s="53">
        <f ca="1">VLOOKUP($G$9,'Composição de Índices'!$C$2:$H$500,6)/VLOOKUP(Técnicos!A331,'Composição de Índices'!$C$2:$H$500,6)</f>
        <v>2.1711643034165014</v>
      </c>
      <c r="D331" s="54">
        <f t="shared" ca="1" si="14"/>
        <v>0</v>
      </c>
      <c r="E331" s="70">
        <f ca="1">'Composição dos juros'!F302</f>
        <v>0</v>
      </c>
      <c r="F331" s="54">
        <f t="shared" ca="1" si="15"/>
        <v>0</v>
      </c>
      <c r="G331" s="54">
        <f t="shared" ca="1" si="16"/>
        <v>0</v>
      </c>
    </row>
    <row r="332" spans="1:7" hidden="1" x14ac:dyDescent="0.2">
      <c r="A332" s="52">
        <v>38169</v>
      </c>
      <c r="B332" s="71">
        <v>0</v>
      </c>
      <c r="C332" s="53">
        <f ca="1">VLOOKUP($G$9,'Composição de Índices'!$C$2:$H$500,6)/VLOOKUP(Técnicos!A332,'Composição de Índices'!$C$2:$H$500,6)</f>
        <v>2.1590734918620735</v>
      </c>
      <c r="D332" s="54">
        <f t="shared" ca="1" si="14"/>
        <v>0</v>
      </c>
      <c r="E332" s="70">
        <f ca="1">'Composição dos juros'!F303</f>
        <v>0</v>
      </c>
      <c r="F332" s="54">
        <f t="shared" ca="1" si="15"/>
        <v>0</v>
      </c>
      <c r="G332" s="54">
        <f t="shared" ca="1" si="16"/>
        <v>0</v>
      </c>
    </row>
    <row r="333" spans="1:7" hidden="1" x14ac:dyDescent="0.2">
      <c r="A333" s="52">
        <v>38200</v>
      </c>
      <c r="B333" s="71">
        <v>0</v>
      </c>
      <c r="C333" s="53">
        <f ca="1">VLOOKUP($G$9,'Composição de Índices'!$C$2:$H$500,6)/VLOOKUP(Técnicos!A333,'Composição de Índices'!$C$2:$H$500,6)</f>
        <v>2.1391791259903625</v>
      </c>
      <c r="D333" s="54">
        <f t="shared" ca="1" si="14"/>
        <v>0</v>
      </c>
      <c r="E333" s="70">
        <f ca="1">'Composição dos juros'!F304</f>
        <v>0</v>
      </c>
      <c r="F333" s="54">
        <f t="shared" ca="1" si="15"/>
        <v>0</v>
      </c>
      <c r="G333" s="54">
        <f t="shared" ca="1" si="16"/>
        <v>0</v>
      </c>
    </row>
    <row r="334" spans="1:7" hidden="1" x14ac:dyDescent="0.2">
      <c r="A334" s="52">
        <v>38231</v>
      </c>
      <c r="B334" s="71">
        <v>0</v>
      </c>
      <c r="C334" s="53">
        <f ca="1">VLOOKUP($G$9,'Composição de Índices'!$C$2:$H$500,6)/VLOOKUP(Técnicos!A334,'Composição de Índices'!$C$2:$H$500,6)</f>
        <v>2.1224120706323668</v>
      </c>
      <c r="D334" s="54">
        <f t="shared" ca="1" si="14"/>
        <v>0</v>
      </c>
      <c r="E334" s="70">
        <f ca="1">'Composição dos juros'!F305</f>
        <v>0</v>
      </c>
      <c r="F334" s="54">
        <f t="shared" ca="1" si="15"/>
        <v>0</v>
      </c>
      <c r="G334" s="54">
        <f t="shared" ca="1" si="16"/>
        <v>0</v>
      </c>
    </row>
    <row r="335" spans="1:7" hidden="1" x14ac:dyDescent="0.2">
      <c r="A335" s="52">
        <v>38261</v>
      </c>
      <c r="B335" s="71">
        <v>0</v>
      </c>
      <c r="C335" s="53">
        <f ca="1">VLOOKUP($G$9,'Composição de Índices'!$C$2:$H$500,6)/VLOOKUP(Técnicos!A335,'Composição de Índices'!$C$2:$H$500,6)</f>
        <v>2.1120629621179887</v>
      </c>
      <c r="D335" s="54">
        <f t="shared" ca="1" si="14"/>
        <v>0</v>
      </c>
      <c r="E335" s="70">
        <f ca="1">'Composição dos juros'!F306</f>
        <v>0</v>
      </c>
      <c r="F335" s="54">
        <f t="shared" ca="1" si="15"/>
        <v>0</v>
      </c>
      <c r="G335" s="54">
        <f t="shared" ca="1" si="16"/>
        <v>0</v>
      </c>
    </row>
    <row r="336" spans="1:7" hidden="1" x14ac:dyDescent="0.2">
      <c r="A336" s="52">
        <v>38292</v>
      </c>
      <c r="B336" s="71">
        <v>0</v>
      </c>
      <c r="C336" s="53">
        <f ca="1">VLOOKUP($G$9,'Composição de Índices'!$C$2:$H$500,6)/VLOOKUP(Técnicos!A336,'Composição de Índices'!$C$2:$H$500,6)</f>
        <v>2.1053259191766238</v>
      </c>
      <c r="D336" s="54">
        <f t="shared" ca="1" si="14"/>
        <v>0</v>
      </c>
      <c r="E336" s="70">
        <f ca="1">'Composição dos juros'!F307</f>
        <v>0</v>
      </c>
      <c r="F336" s="54">
        <f t="shared" ca="1" si="15"/>
        <v>0</v>
      </c>
      <c r="G336" s="54">
        <f t="shared" ca="1" si="16"/>
        <v>0</v>
      </c>
    </row>
    <row r="337" spans="1:7" hidden="1" x14ac:dyDescent="0.2">
      <c r="A337" s="52">
        <v>38322</v>
      </c>
      <c r="B337" s="71">
        <v>0</v>
      </c>
      <c r="C337" s="53">
        <f ca="1">VLOOKUP($G$9,'Composição de Índices'!$C$2:$H$500,6)/VLOOKUP(Técnicos!A337,'Composição de Índices'!$C$2:$H$500,6)</f>
        <v>2.0921454031368616</v>
      </c>
      <c r="D337" s="54">
        <f t="shared" ca="1" si="14"/>
        <v>0</v>
      </c>
      <c r="E337" s="70">
        <f ca="1">'Composição dos juros'!F308</f>
        <v>0</v>
      </c>
      <c r="F337" s="54">
        <f t="shared" ca="1" si="15"/>
        <v>0</v>
      </c>
      <c r="G337" s="54">
        <f t="shared" ca="1" si="16"/>
        <v>0</v>
      </c>
    </row>
    <row r="338" spans="1:7" hidden="1" x14ac:dyDescent="0.2">
      <c r="A338" s="52">
        <v>38353</v>
      </c>
      <c r="B338" s="71">
        <v>0</v>
      </c>
      <c r="C338" s="53">
        <f ca="1">VLOOKUP($G$9,'Composição de Índices'!$C$2:$H$500,6)/VLOOKUP(Técnicos!A338,'Composição de Índices'!$C$2:$H$500,6)</f>
        <v>2.074717773836634</v>
      </c>
      <c r="D338" s="54">
        <f t="shared" ca="1" si="14"/>
        <v>0</v>
      </c>
      <c r="E338" s="70">
        <f ca="1">'Composição dos juros'!F309</f>
        <v>0</v>
      </c>
      <c r="F338" s="54">
        <f t="shared" ca="1" si="15"/>
        <v>0</v>
      </c>
      <c r="G338" s="54">
        <f t="shared" ca="1" si="16"/>
        <v>0</v>
      </c>
    </row>
    <row r="339" spans="1:7" hidden="1" x14ac:dyDescent="0.2">
      <c r="A339" s="52">
        <v>38384</v>
      </c>
      <c r="B339" s="71">
        <v>0</v>
      </c>
      <c r="C339" s="53">
        <f ca="1">VLOOKUP($G$9,'Composição de Índices'!$C$2:$H$500,6)/VLOOKUP(Técnicos!A339,'Composição de Índices'!$C$2:$H$500,6)</f>
        <v>2.0607049799728192</v>
      </c>
      <c r="D339" s="54">
        <f t="shared" ca="1" si="14"/>
        <v>0</v>
      </c>
      <c r="E339" s="70">
        <f ca="1">'Composição dos juros'!F310</f>
        <v>0</v>
      </c>
      <c r="F339" s="54">
        <f t="shared" ca="1" si="15"/>
        <v>0</v>
      </c>
      <c r="G339" s="54">
        <f t="shared" ca="1" si="16"/>
        <v>0</v>
      </c>
    </row>
    <row r="340" spans="1:7" hidden="1" x14ac:dyDescent="0.2">
      <c r="A340" s="52">
        <v>38412</v>
      </c>
      <c r="B340" s="71">
        <v>0</v>
      </c>
      <c r="C340" s="53">
        <f ca="1">VLOOKUP($G$9,'Composição de Índices'!$C$2:$H$500,6)/VLOOKUP(Técnicos!A340,'Composição de Índices'!$C$2:$H$500,6)</f>
        <v>2.0455677784125661</v>
      </c>
      <c r="D340" s="54">
        <f t="shared" ca="1" si="14"/>
        <v>0</v>
      </c>
      <c r="E340" s="70">
        <f ca="1">'Composição dos juros'!F311</f>
        <v>0</v>
      </c>
      <c r="F340" s="54">
        <f t="shared" ca="1" si="15"/>
        <v>0</v>
      </c>
      <c r="G340" s="54">
        <f t="shared" ca="1" si="16"/>
        <v>0</v>
      </c>
    </row>
    <row r="341" spans="1:7" hidden="1" x14ac:dyDescent="0.2">
      <c r="A341" s="52">
        <v>38443</v>
      </c>
      <c r="B341" s="71">
        <v>0</v>
      </c>
      <c r="C341" s="53">
        <f ca="1">VLOOKUP($G$9,'Composição de Índices'!$C$2:$H$500,6)/VLOOKUP(Técnicos!A341,'Composição de Índices'!$C$2:$H$500,6)</f>
        <v>2.0384332619955812</v>
      </c>
      <c r="D341" s="54">
        <f t="shared" ca="1" si="14"/>
        <v>0</v>
      </c>
      <c r="E341" s="70">
        <f ca="1">'Composição dos juros'!F312</f>
        <v>0</v>
      </c>
      <c r="F341" s="54">
        <f t="shared" ca="1" si="15"/>
        <v>0</v>
      </c>
      <c r="G341" s="54">
        <f t="shared" ca="1" si="16"/>
        <v>0</v>
      </c>
    </row>
    <row r="342" spans="1:7" hidden="1" x14ac:dyDescent="0.2">
      <c r="A342" s="52">
        <v>38473</v>
      </c>
      <c r="B342" s="71">
        <v>0</v>
      </c>
      <c r="C342" s="53">
        <f ca="1">VLOOKUP($G$9,'Composição de Índices'!$C$2:$H$500,6)/VLOOKUP(Técnicos!A342,'Composição de Índices'!$C$2:$H$500,6)</f>
        <v>2.0234596605078234</v>
      </c>
      <c r="D342" s="54">
        <f t="shared" ca="1" si="14"/>
        <v>0</v>
      </c>
      <c r="E342" s="70">
        <f ca="1">'Composição dos juros'!F313</f>
        <v>0</v>
      </c>
      <c r="F342" s="54">
        <f t="shared" ca="1" si="15"/>
        <v>0</v>
      </c>
      <c r="G342" s="54">
        <f t="shared" ca="1" si="16"/>
        <v>0</v>
      </c>
    </row>
    <row r="343" spans="1:7" hidden="1" x14ac:dyDescent="0.2">
      <c r="A343" s="52">
        <v>38504</v>
      </c>
      <c r="B343" s="71">
        <v>0</v>
      </c>
      <c r="C343" s="53">
        <f ca="1">VLOOKUP($G$9,'Composição de Índices'!$C$2:$H$500,6)/VLOOKUP(Técnicos!A343,'Composição de Índices'!$C$2:$H$500,6)</f>
        <v>2.006803193997643</v>
      </c>
      <c r="D343" s="54">
        <f t="shared" ca="1" si="14"/>
        <v>0</v>
      </c>
      <c r="E343" s="70">
        <f ca="1">'Composição dos juros'!F314</f>
        <v>0</v>
      </c>
      <c r="F343" s="54">
        <f t="shared" ca="1" si="15"/>
        <v>0</v>
      </c>
      <c r="G343" s="54">
        <f t="shared" ca="1" si="16"/>
        <v>0</v>
      </c>
    </row>
    <row r="344" spans="1:7" hidden="1" x14ac:dyDescent="0.2">
      <c r="A344" s="52">
        <v>38534</v>
      </c>
      <c r="B344" s="71">
        <v>0</v>
      </c>
      <c r="C344" s="53">
        <f ca="1">VLOOKUP($G$9,'Composição de Índices'!$C$2:$H$500,6)/VLOOKUP(Técnicos!A344,'Composição de Índices'!$C$2:$H$500,6)</f>
        <v>2.0043979164978452</v>
      </c>
      <c r="D344" s="54">
        <f t="shared" ca="1" si="14"/>
        <v>0</v>
      </c>
      <c r="E344" s="70">
        <f ca="1">'Composição dos juros'!F315</f>
        <v>0</v>
      </c>
      <c r="F344" s="54">
        <f t="shared" ca="1" si="15"/>
        <v>0</v>
      </c>
      <c r="G344" s="54">
        <f t="shared" ca="1" si="16"/>
        <v>0</v>
      </c>
    </row>
    <row r="345" spans="1:7" hidden="1" x14ac:dyDescent="0.2">
      <c r="A345" s="52">
        <v>38565</v>
      </c>
      <c r="B345" s="71">
        <v>0</v>
      </c>
      <c r="C345" s="53">
        <f ca="1">VLOOKUP($G$9,'Composição de Índices'!$C$2:$H$500,6)/VLOOKUP(Técnicos!A345,'Composição de Índices'!$C$2:$H$500,6)</f>
        <v>2.0021955014462542</v>
      </c>
      <c r="D345" s="54">
        <f t="shared" ca="1" si="14"/>
        <v>0</v>
      </c>
      <c r="E345" s="70">
        <f ca="1">'Composição dos juros'!F316</f>
        <v>0</v>
      </c>
      <c r="F345" s="54">
        <f t="shared" ca="1" si="15"/>
        <v>0</v>
      </c>
      <c r="G345" s="54">
        <f t="shared" ca="1" si="16"/>
        <v>0</v>
      </c>
    </row>
    <row r="346" spans="1:7" hidden="1" x14ac:dyDescent="0.2">
      <c r="A346" s="52">
        <v>38596</v>
      </c>
      <c r="B346" s="71">
        <v>0</v>
      </c>
      <c r="C346" s="53">
        <f ca="1">VLOOKUP($G$9,'Composição de Índices'!$C$2:$H$500,6)/VLOOKUP(Técnicos!A346,'Composição de Índices'!$C$2:$H$500,6)</f>
        <v>1.9966050074254633</v>
      </c>
      <c r="D346" s="54">
        <f t="shared" ca="1" si="14"/>
        <v>0</v>
      </c>
      <c r="E346" s="70">
        <f ca="1">'Composição dos juros'!F317</f>
        <v>0</v>
      </c>
      <c r="F346" s="54">
        <f t="shared" ca="1" si="15"/>
        <v>0</v>
      </c>
      <c r="G346" s="54">
        <f t="shared" ca="1" si="16"/>
        <v>0</v>
      </c>
    </row>
    <row r="347" spans="1:7" hidden="1" x14ac:dyDescent="0.2">
      <c r="A347" s="52">
        <v>38626</v>
      </c>
      <c r="B347" s="71">
        <v>0</v>
      </c>
      <c r="C347" s="53">
        <f ca="1">VLOOKUP($G$9,'Composição de Índices'!$C$2:$H$500,6)/VLOOKUP(Técnicos!A347,'Composição de Índices'!$C$2:$H$500,6)</f>
        <v>1.9934155425573714</v>
      </c>
      <c r="D347" s="54">
        <f t="shared" ca="1" si="14"/>
        <v>0</v>
      </c>
      <c r="E347" s="70">
        <f ca="1">'Composição dos juros'!F318</f>
        <v>0</v>
      </c>
      <c r="F347" s="54">
        <f t="shared" ca="1" si="15"/>
        <v>0</v>
      </c>
      <c r="G347" s="54">
        <f t="shared" ca="1" si="16"/>
        <v>0</v>
      </c>
    </row>
    <row r="348" spans="1:7" hidden="1" x14ac:dyDescent="0.2">
      <c r="A348" s="52">
        <v>38657</v>
      </c>
      <c r="B348" s="71">
        <v>0</v>
      </c>
      <c r="C348" s="53">
        <f ca="1">VLOOKUP($G$9,'Composição de Índices'!$C$2:$H$500,6)/VLOOKUP(Técnicos!A348,'Composição de Índices'!$C$2:$H$500,6)</f>
        <v>1.982314580904307</v>
      </c>
      <c r="D348" s="54">
        <f t="shared" ca="1" si="14"/>
        <v>0</v>
      </c>
      <c r="E348" s="70">
        <f ca="1">'Composição dos juros'!F319</f>
        <v>0</v>
      </c>
      <c r="F348" s="54">
        <f t="shared" ca="1" si="15"/>
        <v>0</v>
      </c>
      <c r="G348" s="54">
        <f t="shared" ca="1" si="16"/>
        <v>0</v>
      </c>
    </row>
    <row r="349" spans="1:7" hidden="1" x14ac:dyDescent="0.2">
      <c r="A349" s="52">
        <v>38687</v>
      </c>
      <c r="B349" s="71">
        <v>0</v>
      </c>
      <c r="C349" s="53">
        <f ca="1">VLOOKUP($G$9,'Composição de Índices'!$C$2:$H$500,6)/VLOOKUP(Técnicos!A349,'Composição de Índices'!$C$2:$H$500,6)</f>
        <v>1.9669721977617654</v>
      </c>
      <c r="D349" s="54">
        <f t="shared" ca="1" si="14"/>
        <v>0</v>
      </c>
      <c r="E349" s="70">
        <f ca="1">'Composição dos juros'!F320</f>
        <v>0</v>
      </c>
      <c r="F349" s="54">
        <f t="shared" ca="1" si="15"/>
        <v>0</v>
      </c>
      <c r="G349" s="54">
        <f t="shared" ca="1" si="16"/>
        <v>0</v>
      </c>
    </row>
    <row r="350" spans="1:7" hidden="1" x14ac:dyDescent="0.2">
      <c r="A350" s="52">
        <v>38718</v>
      </c>
      <c r="B350" s="71">
        <v>0</v>
      </c>
      <c r="C350" s="53">
        <f ca="1">VLOOKUP($G$9,'Composição de Índices'!$C$2:$H$500,6)/VLOOKUP(Técnicos!A350,'Composição de Índices'!$C$2:$H$500,6)</f>
        <v>1.9595259989656959</v>
      </c>
      <c r="D350" s="54">
        <f t="shared" ca="1" si="14"/>
        <v>0</v>
      </c>
      <c r="E350" s="70">
        <f ca="1">'Composição dos juros'!F321</f>
        <v>0</v>
      </c>
      <c r="F350" s="54">
        <f t="shared" ca="1" si="15"/>
        <v>0</v>
      </c>
      <c r="G350" s="54">
        <f t="shared" ca="1" si="16"/>
        <v>0</v>
      </c>
    </row>
    <row r="351" spans="1:7" hidden="1" x14ac:dyDescent="0.2">
      <c r="A351" s="52">
        <v>38749</v>
      </c>
      <c r="B351" s="71">
        <v>0</v>
      </c>
      <c r="C351" s="53">
        <f ca="1">VLOOKUP($G$9,'Composição de Índices'!$C$2:$H$500,6)/VLOOKUP(Técnicos!A351,'Composição de Índices'!$C$2:$H$500,6)</f>
        <v>1.9495831250280526</v>
      </c>
      <c r="D351" s="54">
        <f t="shared" ca="1" si="14"/>
        <v>0</v>
      </c>
      <c r="E351" s="70">
        <f ca="1">'Composição dos juros'!F322</f>
        <v>0</v>
      </c>
      <c r="F351" s="54">
        <f t="shared" ca="1" si="15"/>
        <v>0</v>
      </c>
      <c r="G351" s="54">
        <f t="shared" ca="1" si="16"/>
        <v>0</v>
      </c>
    </row>
    <row r="352" spans="1:7" hidden="1" x14ac:dyDescent="0.2">
      <c r="A352" s="52">
        <v>38777</v>
      </c>
      <c r="B352" s="71">
        <v>0</v>
      </c>
      <c r="C352" s="53">
        <f ca="1">VLOOKUP($G$9,'Composição de Índices'!$C$2:$H$500,6)/VLOOKUP(Técnicos!A352,'Composição de Índices'!$C$2:$H$500,6)</f>
        <v>1.9394977367967097</v>
      </c>
      <c r="D352" s="54">
        <f t="shared" ca="1" si="14"/>
        <v>0</v>
      </c>
      <c r="E352" s="70">
        <f ca="1">'Composição dos juros'!F323</f>
        <v>0</v>
      </c>
      <c r="F352" s="54">
        <f t="shared" ca="1" si="15"/>
        <v>0</v>
      </c>
      <c r="G352" s="54">
        <f t="shared" ca="1" si="16"/>
        <v>0</v>
      </c>
    </row>
    <row r="353" spans="1:7" hidden="1" x14ac:dyDescent="0.2">
      <c r="A353" s="52">
        <v>38808</v>
      </c>
      <c r="B353" s="71">
        <v>0</v>
      </c>
      <c r="C353" s="53">
        <f ca="1">VLOOKUP($G$9,'Composição de Índices'!$C$2:$H$500,6)/VLOOKUP(Técnicos!A353,'Composição de Índices'!$C$2:$H$500,6)</f>
        <v>1.9323480490153528</v>
      </c>
      <c r="D353" s="54">
        <f t="shared" ca="1" si="14"/>
        <v>0</v>
      </c>
      <c r="E353" s="70">
        <f ca="1">'Composição dos juros'!F324</f>
        <v>0</v>
      </c>
      <c r="F353" s="54">
        <f t="shared" ca="1" si="15"/>
        <v>0</v>
      </c>
      <c r="G353" s="54">
        <f t="shared" ca="1" si="16"/>
        <v>0</v>
      </c>
    </row>
    <row r="354" spans="1:7" hidden="1" x14ac:dyDescent="0.2">
      <c r="A354" s="52">
        <v>38838</v>
      </c>
      <c r="B354" s="71">
        <v>0</v>
      </c>
      <c r="C354" s="53">
        <f ca="1">VLOOKUP($G$9,'Composição de Índices'!$C$2:$H$500,6)/VLOOKUP(Técnicos!A354,'Composição de Índices'!$C$2:$H$500,6)</f>
        <v>1.9290686323403741</v>
      </c>
      <c r="D354" s="54">
        <f t="shared" ca="1" si="14"/>
        <v>0</v>
      </c>
      <c r="E354" s="70">
        <f ca="1">'Composição dos juros'!F325</f>
        <v>0</v>
      </c>
      <c r="F354" s="54">
        <f t="shared" ca="1" si="15"/>
        <v>0</v>
      </c>
      <c r="G354" s="54">
        <f t="shared" ca="1" si="16"/>
        <v>0</v>
      </c>
    </row>
    <row r="355" spans="1:7" hidden="1" x14ac:dyDescent="0.2">
      <c r="A355" s="52">
        <v>38869</v>
      </c>
      <c r="B355" s="71">
        <v>0</v>
      </c>
      <c r="C355" s="53">
        <f ca="1">VLOOKUP($G$9,'Composição de Índices'!$C$2:$H$500,6)/VLOOKUP(Técnicos!A355,'Composição de Índices'!$C$2:$H$500,6)</f>
        <v>1.9238741720757695</v>
      </c>
      <c r="D355" s="54">
        <f t="shared" ca="1" si="14"/>
        <v>0</v>
      </c>
      <c r="E355" s="70">
        <f ca="1">'Composição dos juros'!F326</f>
        <v>0</v>
      </c>
      <c r="F355" s="54">
        <f t="shared" ca="1" si="15"/>
        <v>0</v>
      </c>
      <c r="G355" s="54">
        <f t="shared" ca="1" si="16"/>
        <v>0</v>
      </c>
    </row>
    <row r="356" spans="1:7" hidden="1" x14ac:dyDescent="0.2">
      <c r="A356" s="52">
        <v>38899</v>
      </c>
      <c r="B356" s="71">
        <v>0</v>
      </c>
      <c r="C356" s="53">
        <f ca="1">VLOOKUP($G$9,'Composição de Índices'!$C$2:$H$500,6)/VLOOKUP(Técnicos!A356,'Composição de Índices'!$C$2:$H$500,6)</f>
        <v>1.9267643185535999</v>
      </c>
      <c r="D356" s="54">
        <f t="shared" ca="1" si="14"/>
        <v>0</v>
      </c>
      <c r="E356" s="70">
        <f ca="1">'Composição dos juros'!F327</f>
        <v>0</v>
      </c>
      <c r="F356" s="54">
        <f t="shared" ca="1" si="15"/>
        <v>0</v>
      </c>
      <c r="G356" s="54">
        <f t="shared" ca="1" si="16"/>
        <v>0</v>
      </c>
    </row>
    <row r="357" spans="1:7" hidden="1" x14ac:dyDescent="0.2">
      <c r="A357" s="52">
        <v>38930</v>
      </c>
      <c r="B357" s="71">
        <v>0</v>
      </c>
      <c r="C357" s="53">
        <f ca="1">VLOOKUP($G$9,'Composição de Índices'!$C$2:$H$500,6)/VLOOKUP(Técnicos!A357,'Composição de Índices'!$C$2:$H$500,6)</f>
        <v>1.9271497485033005</v>
      </c>
      <c r="D357" s="54">
        <f t="shared" ca="1" si="14"/>
        <v>0</v>
      </c>
      <c r="E357" s="70">
        <f ca="1">'Composição dos juros'!F328</f>
        <v>0</v>
      </c>
      <c r="F357" s="54">
        <f t="shared" ca="1" si="15"/>
        <v>0</v>
      </c>
      <c r="G357" s="54">
        <f t="shared" ca="1" si="16"/>
        <v>0</v>
      </c>
    </row>
    <row r="358" spans="1:7" hidden="1" x14ac:dyDescent="0.2">
      <c r="A358" s="52">
        <v>38961</v>
      </c>
      <c r="B358" s="71">
        <v>0</v>
      </c>
      <c r="C358" s="53">
        <f ca="1">VLOOKUP($G$9,'Composição de Índices'!$C$2:$H$500,6)/VLOOKUP(Técnicos!A358,'Composição de Índices'!$C$2:$H$500,6)</f>
        <v>1.9234951077984834</v>
      </c>
      <c r="D358" s="54">
        <f t="shared" ref="D358:D376" ca="1" si="17">ROUND(B358*C358,2)</f>
        <v>0</v>
      </c>
      <c r="E358" s="70">
        <f ca="1">'Composição dos juros'!F329</f>
        <v>0</v>
      </c>
      <c r="F358" s="54">
        <f t="shared" ref="F358:F376" ca="1" si="18">ROUND(D358*E358,2)</f>
        <v>0</v>
      </c>
      <c r="G358" s="54">
        <f t="shared" ref="G358:G376" ca="1" si="19">D358+F358</f>
        <v>0</v>
      </c>
    </row>
    <row r="359" spans="1:7" hidden="1" x14ac:dyDescent="0.2">
      <c r="A359" s="52">
        <v>38991</v>
      </c>
      <c r="B359" s="71">
        <v>0</v>
      </c>
      <c r="C359" s="53">
        <f ca="1">VLOOKUP($G$9,'Composição de Índices'!$C$2:$H$500,6)/VLOOKUP(Técnicos!A359,'Composição de Índices'!$C$2:$H$500,6)</f>
        <v>1.9225338408780444</v>
      </c>
      <c r="D359" s="54">
        <f t="shared" ca="1" si="17"/>
        <v>0</v>
      </c>
      <c r="E359" s="70">
        <f ca="1">'Composição dos juros'!F330</f>
        <v>0</v>
      </c>
      <c r="F359" s="54">
        <f t="shared" ca="1" si="18"/>
        <v>0</v>
      </c>
      <c r="G359" s="54">
        <f t="shared" ca="1" si="19"/>
        <v>0</v>
      </c>
    </row>
    <row r="360" spans="1:7" hidden="1" x14ac:dyDescent="0.2">
      <c r="A360" s="52">
        <v>39022</v>
      </c>
      <c r="B360" s="71">
        <v>0</v>
      </c>
      <c r="C360" s="53">
        <f ca="1">VLOOKUP($G$9,'Composição de Índices'!$C$2:$H$500,6)/VLOOKUP(Técnicos!A360,'Composição de Índices'!$C$2:$H$500,6)</f>
        <v>1.9169746144960063</v>
      </c>
      <c r="D360" s="54">
        <f t="shared" ca="1" si="17"/>
        <v>0</v>
      </c>
      <c r="E360" s="70">
        <f ca="1">'Composição dos juros'!F331</f>
        <v>0</v>
      </c>
      <c r="F360" s="54">
        <f t="shared" ca="1" si="18"/>
        <v>0</v>
      </c>
      <c r="G360" s="54">
        <f t="shared" ca="1" si="19"/>
        <v>0</v>
      </c>
    </row>
    <row r="361" spans="1:7" hidden="1" x14ac:dyDescent="0.2">
      <c r="A361" s="52">
        <v>39052</v>
      </c>
      <c r="B361" s="71">
        <v>0</v>
      </c>
      <c r="C361" s="53">
        <f ca="1">VLOOKUP($G$9,'Composição de Índices'!$C$2:$H$500,6)/VLOOKUP(Técnicos!A361,'Composição de Índices'!$C$2:$H$500,6)</f>
        <v>1.9099079550622757</v>
      </c>
      <c r="D361" s="54">
        <f t="shared" ca="1" si="17"/>
        <v>0</v>
      </c>
      <c r="E361" s="70">
        <f ca="1">'Composição dos juros'!F332</f>
        <v>0</v>
      </c>
      <c r="F361" s="54">
        <f t="shared" ca="1" si="18"/>
        <v>0</v>
      </c>
      <c r="G361" s="54">
        <f t="shared" ca="1" si="19"/>
        <v>0</v>
      </c>
    </row>
    <row r="362" spans="1:7" hidden="1" x14ac:dyDescent="0.2">
      <c r="A362" s="52">
        <v>39083</v>
      </c>
      <c r="B362" s="71">
        <v>0</v>
      </c>
      <c r="C362" s="53">
        <f ca="1">VLOOKUP($G$9,'Composição de Índices'!$C$2:$H$500,6)/VLOOKUP(Técnicos!A362,'Composição de Índices'!$C$2:$H$500,6)</f>
        <v>1.9032465919903097</v>
      </c>
      <c r="D362" s="54">
        <f t="shared" ca="1" si="17"/>
        <v>0</v>
      </c>
      <c r="E362" s="70">
        <f ca="1">'Composição dos juros'!F333</f>
        <v>0</v>
      </c>
      <c r="F362" s="54">
        <f t="shared" ca="1" si="18"/>
        <v>0</v>
      </c>
      <c r="G362" s="54">
        <f t="shared" ca="1" si="19"/>
        <v>0</v>
      </c>
    </row>
    <row r="363" spans="1:7" hidden="1" x14ac:dyDescent="0.2">
      <c r="A363" s="52">
        <v>39114</v>
      </c>
      <c r="B363" s="71">
        <v>0</v>
      </c>
      <c r="C363" s="53">
        <f ca="1">VLOOKUP($G$9,'Composição de Índices'!$C$2:$H$500,6)/VLOOKUP(Técnicos!A363,'Composição de Índices'!$C$2:$H$500,6)</f>
        <v>1.8934009072724927</v>
      </c>
      <c r="D363" s="54">
        <f t="shared" ca="1" si="17"/>
        <v>0</v>
      </c>
      <c r="E363" s="70">
        <f ca="1">'Composição dos juros'!F334</f>
        <v>0</v>
      </c>
      <c r="F363" s="54">
        <f t="shared" ca="1" si="18"/>
        <v>0</v>
      </c>
      <c r="G363" s="54">
        <f t="shared" ca="1" si="19"/>
        <v>0</v>
      </c>
    </row>
    <row r="364" spans="1:7" hidden="1" x14ac:dyDescent="0.2">
      <c r="A364" s="52">
        <v>39142</v>
      </c>
      <c r="B364" s="71">
        <v>0</v>
      </c>
      <c r="C364" s="53">
        <f ca="1">VLOOKUP($G$9,'Composição de Índices'!$C$2:$H$500,6)/VLOOKUP(Técnicos!A364,'Composição de Índices'!$C$2:$H$500,6)</f>
        <v>1.8847311440100465</v>
      </c>
      <c r="D364" s="54">
        <f t="shared" ca="1" si="17"/>
        <v>0</v>
      </c>
      <c r="E364" s="70">
        <f ca="1">'Composição dos juros'!F335</f>
        <v>0</v>
      </c>
      <c r="F364" s="54">
        <f t="shared" ca="1" si="18"/>
        <v>0</v>
      </c>
      <c r="G364" s="54">
        <f t="shared" ca="1" si="19"/>
        <v>0</v>
      </c>
    </row>
    <row r="365" spans="1:7" hidden="1" x14ac:dyDescent="0.2">
      <c r="A365" s="52">
        <v>39173</v>
      </c>
      <c r="B365" s="71">
        <v>0</v>
      </c>
      <c r="C365" s="53">
        <f ca="1">VLOOKUP($G$9,'Composição de Índices'!$C$2:$H$500,6)/VLOOKUP(Técnicos!A365,'Composição de Índices'!$C$2:$H$500,6)</f>
        <v>1.8770352992829862</v>
      </c>
      <c r="D365" s="54">
        <f t="shared" ca="1" si="17"/>
        <v>0</v>
      </c>
      <c r="E365" s="70">
        <f ca="1">'Composição dos juros'!F336</f>
        <v>0</v>
      </c>
      <c r="F365" s="54">
        <f t="shared" ca="1" si="18"/>
        <v>0</v>
      </c>
      <c r="G365" s="54">
        <f t="shared" ca="1" si="19"/>
        <v>0</v>
      </c>
    </row>
    <row r="366" spans="1:7" hidden="1" x14ac:dyDescent="0.2">
      <c r="A366" s="52">
        <v>39203</v>
      </c>
      <c r="B366" s="71">
        <v>0</v>
      </c>
      <c r="C366" s="53">
        <f ca="1">VLOOKUP($G$9,'Composição de Índices'!$C$2:$H$500,6)/VLOOKUP(Técnicos!A366,'Composição de Índices'!$C$2:$H$500,6)</f>
        <v>1.8729148865326144</v>
      </c>
      <c r="D366" s="54">
        <f t="shared" ca="1" si="17"/>
        <v>0</v>
      </c>
      <c r="E366" s="70">
        <f ca="1">'Composição dos juros'!F337</f>
        <v>0</v>
      </c>
      <c r="F366" s="54">
        <f t="shared" ca="1" si="18"/>
        <v>0</v>
      </c>
      <c r="G366" s="54">
        <f t="shared" ca="1" si="19"/>
        <v>0</v>
      </c>
    </row>
    <row r="367" spans="1:7" hidden="1" x14ac:dyDescent="0.2">
      <c r="A367" s="52">
        <v>39234</v>
      </c>
      <c r="B367" s="71">
        <v>0</v>
      </c>
      <c r="C367" s="53">
        <f ca="1">VLOOKUP($G$9,'Composição de Índices'!$C$2:$H$500,6)/VLOOKUP(Técnicos!A367,'Composição de Índices'!$C$2:$H$500,6)</f>
        <v>1.8680579358992764</v>
      </c>
      <c r="D367" s="54">
        <f t="shared" ca="1" si="17"/>
        <v>0</v>
      </c>
      <c r="E367" s="70">
        <f ca="1">'Composição dos juros'!F338</f>
        <v>0</v>
      </c>
      <c r="F367" s="54">
        <f t="shared" ca="1" si="18"/>
        <v>0</v>
      </c>
      <c r="G367" s="54">
        <f t="shared" ca="1" si="19"/>
        <v>0</v>
      </c>
    </row>
    <row r="368" spans="1:7" hidden="1" x14ac:dyDescent="0.2">
      <c r="A368" s="52">
        <v>39264</v>
      </c>
      <c r="B368" s="71">
        <v>0</v>
      </c>
      <c r="C368" s="53">
        <f ca="1">VLOOKUP($G$9,'Composição de Índices'!$C$2:$H$500,6)/VLOOKUP(Técnicos!A368,'Composição de Índices'!$C$2:$H$500,6)</f>
        <v>1.8626562328240865</v>
      </c>
      <c r="D368" s="54">
        <f t="shared" ca="1" si="17"/>
        <v>0</v>
      </c>
      <c r="E368" s="70">
        <f ca="1">'Composição dos juros'!F339</f>
        <v>0</v>
      </c>
      <c r="F368" s="54">
        <f t="shared" ca="1" si="18"/>
        <v>0</v>
      </c>
      <c r="G368" s="54">
        <f t="shared" ca="1" si="19"/>
        <v>0</v>
      </c>
    </row>
    <row r="369" spans="1:7" hidden="1" x14ac:dyDescent="0.2">
      <c r="A369" s="52">
        <v>39295</v>
      </c>
      <c r="B369" s="71">
        <v>0</v>
      </c>
      <c r="C369" s="53">
        <f ca="1">VLOOKUP($G$9,'Composição de Índices'!$C$2:$H$500,6)/VLOOKUP(Técnicos!A369,'Composição de Índices'!$C$2:$H$500,6)</f>
        <v>1.8581965610775006</v>
      </c>
      <c r="D369" s="54">
        <f t="shared" ca="1" si="17"/>
        <v>0</v>
      </c>
      <c r="E369" s="70">
        <f ca="1">'Composição dos juros'!F340</f>
        <v>0</v>
      </c>
      <c r="F369" s="54">
        <f t="shared" ca="1" si="18"/>
        <v>0</v>
      </c>
      <c r="G369" s="54">
        <f t="shared" ca="1" si="19"/>
        <v>0</v>
      </c>
    </row>
    <row r="370" spans="1:7" hidden="1" x14ac:dyDescent="0.2">
      <c r="A370" s="52">
        <v>39326</v>
      </c>
      <c r="B370" s="71">
        <v>0</v>
      </c>
      <c r="C370" s="53">
        <f ca="1">VLOOKUP($G$9,'Composição de Índices'!$C$2:$H$500,6)/VLOOKUP(Técnicos!A370,'Composição de Índices'!$C$2:$H$500,6)</f>
        <v>1.8504247770140418</v>
      </c>
      <c r="D370" s="54">
        <f t="shared" ca="1" si="17"/>
        <v>0</v>
      </c>
      <c r="E370" s="70">
        <f ca="1">'Composição dos juros'!F341</f>
        <v>0</v>
      </c>
      <c r="F370" s="54">
        <f t="shared" ca="1" si="18"/>
        <v>0</v>
      </c>
      <c r="G370" s="54">
        <f t="shared" ca="1" si="19"/>
        <v>0</v>
      </c>
    </row>
    <row r="371" spans="1:7" hidden="1" x14ac:dyDescent="0.2">
      <c r="A371" s="52">
        <v>39356</v>
      </c>
      <c r="B371" s="71">
        <v>0</v>
      </c>
      <c r="C371" s="53">
        <f ca="1">VLOOKUP($G$9,'Composição de Índices'!$C$2:$H$500,6)/VLOOKUP(Técnicos!A371,'Composição de Índices'!$C$2:$H$500,6)</f>
        <v>1.8450740622335646</v>
      </c>
      <c r="D371" s="54">
        <f t="shared" ca="1" si="17"/>
        <v>0</v>
      </c>
      <c r="E371" s="70">
        <f ca="1">'Composição dos juros'!F342</f>
        <v>0</v>
      </c>
      <c r="F371" s="54">
        <f t="shared" ca="1" si="18"/>
        <v>0</v>
      </c>
      <c r="G371" s="54">
        <f t="shared" ca="1" si="19"/>
        <v>0</v>
      </c>
    </row>
    <row r="372" spans="1:7" hidden="1" x14ac:dyDescent="0.2">
      <c r="A372" s="52">
        <v>39387</v>
      </c>
      <c r="B372" s="71">
        <v>0</v>
      </c>
      <c r="C372" s="53">
        <f ca="1">VLOOKUP($G$9,'Composição de Índices'!$C$2:$H$500,6)/VLOOKUP(Técnicos!A372,'Composição de Índices'!$C$2:$H$500,6)</f>
        <v>1.8406564866655675</v>
      </c>
      <c r="D372" s="54">
        <f t="shared" ca="1" si="17"/>
        <v>0</v>
      </c>
      <c r="E372" s="70">
        <f ca="1">'Composição dos juros'!F343</f>
        <v>0</v>
      </c>
      <c r="F372" s="54">
        <f t="shared" ca="1" si="18"/>
        <v>0</v>
      </c>
      <c r="G372" s="54">
        <f t="shared" ca="1" si="19"/>
        <v>0</v>
      </c>
    </row>
    <row r="373" spans="1:7" hidden="1" x14ac:dyDescent="0.2">
      <c r="A373" s="52">
        <v>39417</v>
      </c>
      <c r="B373" s="71">
        <v>0</v>
      </c>
      <c r="C373" s="53">
        <f ca="1">VLOOKUP($G$9,'Composição de Índices'!$C$2:$H$500,6)/VLOOKUP(Técnicos!A373,'Composição de Índices'!$C$2:$H$500,6)</f>
        <v>1.8364326914751745</v>
      </c>
      <c r="D373" s="54">
        <f t="shared" ca="1" si="17"/>
        <v>0</v>
      </c>
      <c r="E373" s="70">
        <f ca="1">'Composição dos juros'!F344</f>
        <v>0</v>
      </c>
      <c r="F373" s="54">
        <f t="shared" ca="1" si="18"/>
        <v>0</v>
      </c>
      <c r="G373" s="54">
        <f t="shared" ca="1" si="19"/>
        <v>0</v>
      </c>
    </row>
    <row r="374" spans="1:7" hidden="1" x14ac:dyDescent="0.2">
      <c r="A374" s="52">
        <v>39448</v>
      </c>
      <c r="B374" s="71">
        <v>0</v>
      </c>
      <c r="C374" s="53">
        <f ca="1">VLOOKUP($G$9,'Composição de Índices'!$C$2:$H$500,6)/VLOOKUP(Técnicos!A374,'Composição de Índices'!$C$2:$H$500,6)</f>
        <v>1.8236670223189422</v>
      </c>
      <c r="D374" s="54">
        <f t="shared" ca="1" si="17"/>
        <v>0</v>
      </c>
      <c r="E374" s="70">
        <f ca="1">'Composição dos juros'!F345</f>
        <v>0</v>
      </c>
      <c r="F374" s="54">
        <f t="shared" ca="1" si="18"/>
        <v>0</v>
      </c>
      <c r="G374" s="54">
        <f t="shared" ca="1" si="19"/>
        <v>0</v>
      </c>
    </row>
    <row r="375" spans="1:7" hidden="1" x14ac:dyDescent="0.2">
      <c r="A375" s="52">
        <v>39479</v>
      </c>
      <c r="B375" s="71">
        <v>0</v>
      </c>
      <c r="C375" s="53">
        <f ca="1">VLOOKUP($G$9,'Composição de Índices'!$C$2:$H$500,6)/VLOOKUP(Técnicos!A375,'Composição de Índices'!$C$2:$H$500,6)</f>
        <v>1.8109900916772019</v>
      </c>
      <c r="D375" s="54">
        <f t="shared" ca="1" si="17"/>
        <v>0</v>
      </c>
      <c r="E375" s="70">
        <f ca="1">'Composição dos juros'!F346</f>
        <v>0</v>
      </c>
      <c r="F375" s="54">
        <f t="shared" ca="1" si="18"/>
        <v>0</v>
      </c>
      <c r="G375" s="54">
        <f t="shared" ca="1" si="19"/>
        <v>0</v>
      </c>
    </row>
    <row r="376" spans="1:7" hidden="1" x14ac:dyDescent="0.2">
      <c r="A376" s="52">
        <v>39508</v>
      </c>
      <c r="B376" s="71">
        <v>0</v>
      </c>
      <c r="C376" s="53">
        <f ca="1">VLOOKUP($G$9,'Composição de Índices'!$C$2:$H$500,6)/VLOOKUP(Técnicos!A376,'Composição de Índices'!$C$2:$H$500,6)</f>
        <v>1.7994734615234518</v>
      </c>
      <c r="D376" s="54">
        <f t="shared" ca="1" si="17"/>
        <v>0</v>
      </c>
      <c r="E376" s="70">
        <f ca="1">'Composição dos juros'!F347</f>
        <v>0</v>
      </c>
      <c r="F376" s="54">
        <f t="shared" ca="1" si="18"/>
        <v>0</v>
      </c>
      <c r="G376" s="54">
        <f t="shared" ca="1" si="19"/>
        <v>0</v>
      </c>
    </row>
    <row r="377" spans="1:7" x14ac:dyDescent="0.2">
      <c r="A377" s="59" t="s">
        <v>24</v>
      </c>
      <c r="B377" s="56">
        <f ca="1">G9</f>
        <v>43245</v>
      </c>
      <c r="C377" s="57"/>
      <c r="D377" s="57">
        <f ca="1">SUM(D38:D376)</f>
        <v>1052.21</v>
      </c>
      <c r="E377" s="55"/>
      <c r="F377" s="57">
        <f ca="1">SUM(F38:F376)</f>
        <v>0</v>
      </c>
      <c r="G377" s="58">
        <f ca="1">SUM(G38:G376)</f>
        <v>1052.21</v>
      </c>
    </row>
    <row r="378" spans="1:7" x14ac:dyDescent="0.2">
      <c r="A378" s="65"/>
      <c r="B378" s="65"/>
      <c r="C378" s="65"/>
      <c r="D378" s="65"/>
      <c r="E378" s="65"/>
      <c r="F378" s="65"/>
      <c r="G378" s="65"/>
    </row>
    <row r="379" spans="1:7" ht="13.5" thickBot="1" x14ac:dyDescent="0.25">
      <c r="A379" s="94" t="s">
        <v>69</v>
      </c>
      <c r="B379" s="94"/>
      <c r="C379" s="94"/>
      <c r="D379" s="94"/>
      <c r="E379" s="94"/>
      <c r="F379" s="94"/>
      <c r="G379" s="94"/>
    </row>
    <row r="380" spans="1:7" ht="13.5" thickTop="1" x14ac:dyDescent="0.2">
      <c r="A380" s="169" t="s">
        <v>70</v>
      </c>
      <c r="B380" s="169"/>
      <c r="C380" s="169"/>
      <c r="D380" s="169"/>
      <c r="E380" s="169"/>
      <c r="F380" s="169"/>
      <c r="G380" s="169"/>
    </row>
    <row r="381" spans="1:7" x14ac:dyDescent="0.2">
      <c r="A381" s="169"/>
      <c r="B381" s="169"/>
      <c r="C381" s="169"/>
      <c r="D381" s="169"/>
      <c r="E381" s="169"/>
      <c r="F381" s="169"/>
      <c r="G381" s="169"/>
    </row>
    <row r="382" spans="1:7" x14ac:dyDescent="0.2">
      <c r="A382" s="65"/>
      <c r="B382" s="65"/>
      <c r="C382" s="65"/>
      <c r="D382" s="65"/>
      <c r="E382" s="65"/>
      <c r="F382" s="65"/>
      <c r="G382" s="65"/>
    </row>
    <row r="383" spans="1:7" x14ac:dyDescent="0.2">
      <c r="A383" s="95" t="s">
        <v>12</v>
      </c>
      <c r="B383" s="96">
        <f>A38</f>
        <v>42522</v>
      </c>
      <c r="C383" s="95" t="s">
        <v>71</v>
      </c>
      <c r="D383" s="97">
        <f ca="1">G9</f>
        <v>43245</v>
      </c>
      <c r="E383" s="98"/>
      <c r="F383" s="98"/>
      <c r="G383" s="98"/>
    </row>
    <row r="384" spans="1:7" x14ac:dyDescent="0.2">
      <c r="A384" s="99"/>
      <c r="B384" s="99"/>
      <c r="C384" s="99"/>
      <c r="D384" s="99"/>
      <c r="E384" s="99"/>
      <c r="F384" s="99"/>
      <c r="G384" s="99"/>
    </row>
    <row r="385" spans="1:7" x14ac:dyDescent="0.2">
      <c r="A385" s="65"/>
      <c r="B385" s="65"/>
      <c r="C385" s="65"/>
      <c r="D385" s="65"/>
      <c r="E385" s="65"/>
      <c r="F385" s="65"/>
      <c r="G385" s="65"/>
    </row>
    <row r="386" spans="1:7" x14ac:dyDescent="0.2">
      <c r="A386" s="65"/>
      <c r="B386" s="65"/>
      <c r="C386" s="65"/>
      <c r="D386" s="65"/>
      <c r="E386" s="65"/>
      <c r="F386" s="65"/>
      <c r="G386" s="65"/>
    </row>
    <row r="387" spans="1:7" x14ac:dyDescent="0.2">
      <c r="A387" s="65"/>
      <c r="B387" s="65"/>
      <c r="C387" s="65"/>
      <c r="D387" s="65"/>
      <c r="E387" s="65"/>
      <c r="F387" s="65"/>
      <c r="G387" s="65"/>
    </row>
    <row r="388" spans="1:7" x14ac:dyDescent="0.2">
      <c r="A388" s="65"/>
      <c r="B388" s="65"/>
      <c r="C388" s="65"/>
      <c r="D388" s="65"/>
      <c r="E388" s="65"/>
      <c r="F388" s="65"/>
      <c r="G388" s="65"/>
    </row>
    <row r="389" spans="1:7" x14ac:dyDescent="0.2">
      <c r="A389" s="65"/>
      <c r="B389" s="65"/>
      <c r="C389" s="65"/>
      <c r="D389" s="65"/>
      <c r="E389" s="65"/>
      <c r="F389" s="65"/>
      <c r="G389" s="65"/>
    </row>
    <row r="390" spans="1:7" x14ac:dyDescent="0.2">
      <c r="A390" s="65"/>
      <c r="B390" s="65"/>
      <c r="C390" s="65"/>
      <c r="D390" s="65"/>
      <c r="E390" s="65"/>
      <c r="F390" s="65"/>
      <c r="G390" s="65"/>
    </row>
    <row r="391" spans="1:7" x14ac:dyDescent="0.2">
      <c r="A391" s="65"/>
      <c r="B391" s="65"/>
      <c r="C391" s="65"/>
      <c r="D391" s="65"/>
      <c r="E391" s="65"/>
      <c r="F391" s="65"/>
      <c r="G391" s="65"/>
    </row>
    <row r="392" spans="1:7" x14ac:dyDescent="0.2">
      <c r="A392" s="65"/>
      <c r="B392" s="65"/>
      <c r="C392" s="65"/>
      <c r="D392" s="65"/>
      <c r="E392" s="65"/>
      <c r="F392" s="65"/>
      <c r="G392" s="65"/>
    </row>
    <row r="393" spans="1:7" x14ac:dyDescent="0.2">
      <c r="A393" s="65"/>
      <c r="B393" s="65"/>
      <c r="C393" s="65"/>
      <c r="D393" s="65"/>
      <c r="E393" s="65"/>
      <c r="F393" s="65"/>
      <c r="G393" s="65"/>
    </row>
    <row r="394" spans="1:7" x14ac:dyDescent="0.2">
      <c r="A394" s="65"/>
      <c r="B394" s="65"/>
      <c r="C394" s="65"/>
      <c r="D394" s="65"/>
      <c r="E394" s="65"/>
      <c r="F394" s="65"/>
      <c r="G394" s="65"/>
    </row>
    <row r="395" spans="1:7" x14ac:dyDescent="0.2">
      <c r="A395" s="65"/>
      <c r="B395" s="65"/>
      <c r="C395" s="65"/>
      <c r="D395" s="65"/>
      <c r="E395" s="65"/>
      <c r="F395" s="65"/>
      <c r="G395" s="65"/>
    </row>
    <row r="396" spans="1:7" x14ac:dyDescent="0.2">
      <c r="A396" s="65"/>
      <c r="B396" s="65"/>
      <c r="C396" s="65"/>
      <c r="D396" s="65"/>
      <c r="E396" s="65"/>
      <c r="F396" s="65"/>
      <c r="G396" s="65"/>
    </row>
    <row r="397" spans="1:7" x14ac:dyDescent="0.2">
      <c r="A397" s="65"/>
      <c r="B397" s="65"/>
      <c r="C397" s="65"/>
      <c r="D397" s="65"/>
      <c r="E397" s="65"/>
      <c r="F397" s="65"/>
      <c r="G397" s="65"/>
    </row>
    <row r="398" spans="1:7" x14ac:dyDescent="0.2">
      <c r="A398" s="65"/>
      <c r="B398" s="65"/>
      <c r="C398" s="65"/>
      <c r="D398" s="65"/>
      <c r="E398" s="65"/>
      <c r="F398" s="65"/>
      <c r="G398" s="65"/>
    </row>
    <row r="399" spans="1:7" x14ac:dyDescent="0.2">
      <c r="A399" s="65"/>
      <c r="B399" s="65"/>
      <c r="C399" s="65"/>
      <c r="D399" s="65"/>
      <c r="E399" s="65"/>
      <c r="F399" s="65"/>
      <c r="G399" s="65"/>
    </row>
    <row r="400" spans="1:7" x14ac:dyDescent="0.2">
      <c r="A400" s="65"/>
      <c r="B400" s="65"/>
      <c r="C400" s="65"/>
      <c r="D400" s="65"/>
      <c r="E400" s="65"/>
      <c r="F400" s="65"/>
      <c r="G400" s="65"/>
    </row>
    <row r="401" spans="1:7" x14ac:dyDescent="0.2">
      <c r="A401" s="65"/>
      <c r="B401" s="65"/>
      <c r="C401" s="65"/>
      <c r="D401" s="65"/>
      <c r="E401" s="65"/>
      <c r="F401" s="65"/>
      <c r="G401" s="65"/>
    </row>
    <row r="402" spans="1:7" x14ac:dyDescent="0.2">
      <c r="A402" s="65"/>
      <c r="B402" s="65"/>
      <c r="C402" s="65"/>
      <c r="D402" s="65"/>
      <c r="E402" s="65"/>
      <c r="F402" s="65"/>
      <c r="G402" s="65"/>
    </row>
    <row r="403" spans="1:7" x14ac:dyDescent="0.2">
      <c r="A403" s="65"/>
      <c r="B403" s="65"/>
      <c r="C403" s="65"/>
      <c r="D403" s="65"/>
      <c r="E403" s="65"/>
      <c r="F403" s="65"/>
      <c r="G403" s="65"/>
    </row>
    <row r="404" spans="1:7" x14ac:dyDescent="0.2">
      <c r="A404" s="65"/>
      <c r="B404" s="65"/>
      <c r="C404" s="65"/>
      <c r="D404" s="65"/>
      <c r="E404" s="65"/>
      <c r="F404" s="65"/>
      <c r="G404" s="65"/>
    </row>
    <row r="405" spans="1:7" x14ac:dyDescent="0.2">
      <c r="A405" s="65"/>
      <c r="B405" s="65"/>
      <c r="C405" s="65"/>
      <c r="D405" s="65"/>
      <c r="E405" s="65"/>
      <c r="F405" s="65"/>
      <c r="G405" s="65"/>
    </row>
    <row r="406" spans="1:7" x14ac:dyDescent="0.2">
      <c r="A406" s="65"/>
      <c r="B406" s="65"/>
      <c r="C406" s="65"/>
      <c r="D406" s="65"/>
      <c r="E406" s="65"/>
      <c r="F406" s="65"/>
      <c r="G406" s="65"/>
    </row>
    <row r="407" spans="1:7" x14ac:dyDescent="0.2">
      <c r="A407" s="65"/>
      <c r="B407" s="65"/>
      <c r="C407" s="65"/>
      <c r="D407" s="65"/>
      <c r="E407" s="65"/>
      <c r="F407" s="65"/>
      <c r="G407" s="65"/>
    </row>
    <row r="408" spans="1:7" x14ac:dyDescent="0.2">
      <c r="A408" s="65"/>
      <c r="B408" s="65"/>
      <c r="C408" s="65"/>
      <c r="D408" s="65"/>
      <c r="E408" s="65"/>
      <c r="F408" s="65"/>
      <c r="G408" s="65"/>
    </row>
    <row r="409" spans="1:7" x14ac:dyDescent="0.2">
      <c r="A409" s="65"/>
      <c r="B409" s="65"/>
      <c r="C409" s="65"/>
      <c r="D409" s="65"/>
      <c r="E409" s="65"/>
      <c r="F409" s="65"/>
      <c r="G409" s="65"/>
    </row>
    <row r="410" spans="1:7" x14ac:dyDescent="0.2">
      <c r="A410" s="65"/>
      <c r="B410" s="65"/>
      <c r="C410" s="65"/>
      <c r="D410" s="65"/>
      <c r="E410" s="65"/>
      <c r="F410" s="65"/>
      <c r="G410" s="65"/>
    </row>
    <row r="411" spans="1:7" x14ac:dyDescent="0.2">
      <c r="A411" s="65"/>
      <c r="B411" s="65"/>
      <c r="C411" s="65"/>
      <c r="D411" s="65"/>
      <c r="E411" s="65"/>
      <c r="F411" s="65"/>
      <c r="G411" s="65"/>
    </row>
    <row r="412" spans="1:7" x14ac:dyDescent="0.2">
      <c r="A412" s="65"/>
      <c r="B412" s="65"/>
      <c r="C412" s="65"/>
      <c r="D412" s="65"/>
      <c r="E412" s="65"/>
      <c r="F412" s="65"/>
      <c r="G412" s="65"/>
    </row>
    <row r="413" spans="1:7" x14ac:dyDescent="0.2">
      <c r="A413" s="65"/>
      <c r="B413" s="65"/>
      <c r="C413" s="65"/>
      <c r="D413" s="65"/>
      <c r="E413" s="65"/>
      <c r="F413" s="65"/>
      <c r="G413" s="65"/>
    </row>
    <row r="414" spans="1:7" x14ac:dyDescent="0.2">
      <c r="A414" s="65"/>
      <c r="B414" s="65"/>
      <c r="C414" s="65"/>
      <c r="D414" s="65"/>
      <c r="E414" s="65"/>
      <c r="F414" s="65"/>
      <c r="G414" s="65"/>
    </row>
    <row r="415" spans="1:7" x14ac:dyDescent="0.2">
      <c r="A415" s="65"/>
      <c r="B415" s="65"/>
      <c r="C415" s="65"/>
      <c r="D415" s="65"/>
      <c r="E415" s="65"/>
      <c r="F415" s="65"/>
      <c r="G415" s="65"/>
    </row>
    <row r="416" spans="1:7" x14ac:dyDescent="0.2">
      <c r="A416" s="65"/>
      <c r="B416" s="65"/>
      <c r="C416" s="65"/>
      <c r="D416" s="65"/>
      <c r="E416" s="65"/>
      <c r="F416" s="65"/>
      <c r="G416" s="65"/>
    </row>
    <row r="417" spans="1:7" x14ac:dyDescent="0.2">
      <c r="A417" s="65"/>
      <c r="B417" s="65"/>
      <c r="C417" s="65"/>
      <c r="D417" s="65"/>
      <c r="E417" s="65"/>
      <c r="F417" s="65"/>
      <c r="G417" s="65"/>
    </row>
    <row r="418" spans="1:7" x14ac:dyDescent="0.2">
      <c r="A418" s="65"/>
      <c r="B418" s="65"/>
      <c r="C418" s="65"/>
      <c r="D418" s="65"/>
      <c r="E418" s="65"/>
      <c r="F418" s="65"/>
      <c r="G418" s="65"/>
    </row>
    <row r="419" spans="1:7" x14ac:dyDescent="0.2">
      <c r="A419" s="65"/>
      <c r="B419" s="65"/>
      <c r="C419" s="65"/>
      <c r="D419" s="65"/>
      <c r="E419" s="65"/>
      <c r="F419" s="65"/>
      <c r="G419" s="65"/>
    </row>
    <row r="420" spans="1:7" x14ac:dyDescent="0.2">
      <c r="A420" s="65"/>
      <c r="B420" s="65"/>
      <c r="C420" s="65"/>
      <c r="D420" s="65"/>
      <c r="E420" s="65"/>
      <c r="F420" s="65"/>
      <c r="G420" s="65"/>
    </row>
    <row r="421" spans="1:7" x14ac:dyDescent="0.2">
      <c r="A421" s="65"/>
      <c r="B421" s="65"/>
      <c r="C421" s="65"/>
      <c r="D421" s="65"/>
      <c r="E421" s="65"/>
      <c r="F421" s="65"/>
      <c r="G421" s="65"/>
    </row>
    <row r="422" spans="1:7" x14ac:dyDescent="0.2">
      <c r="A422" s="65"/>
      <c r="B422" s="65"/>
      <c r="C422" s="65"/>
      <c r="D422" s="65"/>
      <c r="E422" s="65"/>
      <c r="F422" s="65"/>
      <c r="G422" s="65"/>
    </row>
    <row r="423" spans="1:7" x14ac:dyDescent="0.2">
      <c r="A423" s="65"/>
      <c r="B423" s="65"/>
      <c r="C423" s="65"/>
      <c r="D423" s="65"/>
      <c r="E423" s="65"/>
      <c r="F423" s="65"/>
      <c r="G423" s="65"/>
    </row>
    <row r="424" spans="1:7" x14ac:dyDescent="0.2">
      <c r="A424" s="65"/>
      <c r="B424" s="65"/>
      <c r="C424" s="65"/>
      <c r="D424" s="65"/>
      <c r="E424" s="65"/>
      <c r="F424" s="65"/>
      <c r="G424" s="65"/>
    </row>
    <row r="425" spans="1:7" x14ac:dyDescent="0.2">
      <c r="A425" s="65"/>
      <c r="B425" s="65"/>
      <c r="C425" s="65"/>
      <c r="D425" s="65"/>
      <c r="E425" s="65"/>
      <c r="F425" s="65"/>
      <c r="G425" s="65"/>
    </row>
    <row r="426" spans="1:7" x14ac:dyDescent="0.2">
      <c r="A426" s="65"/>
      <c r="B426" s="65"/>
      <c r="C426" s="65"/>
      <c r="D426" s="65"/>
      <c r="E426" s="65"/>
      <c r="F426" s="65"/>
      <c r="G426" s="65"/>
    </row>
    <row r="427" spans="1:7" x14ac:dyDescent="0.2">
      <c r="A427" s="65"/>
      <c r="B427" s="65"/>
      <c r="C427" s="65"/>
      <c r="D427" s="65"/>
      <c r="E427" s="65"/>
      <c r="F427" s="65"/>
      <c r="G427" s="65"/>
    </row>
    <row r="428" spans="1:7" x14ac:dyDescent="0.2">
      <c r="A428" s="65"/>
      <c r="B428" s="65"/>
      <c r="C428" s="65"/>
      <c r="D428" s="65"/>
      <c r="E428" s="65"/>
      <c r="F428" s="65"/>
      <c r="G428" s="65"/>
    </row>
    <row r="429" spans="1:7" x14ac:dyDescent="0.2">
      <c r="A429" s="65"/>
      <c r="B429" s="65"/>
      <c r="C429" s="65"/>
      <c r="D429" s="65"/>
      <c r="E429" s="65"/>
      <c r="F429" s="65"/>
      <c r="G429" s="65"/>
    </row>
    <row r="430" spans="1:7" x14ac:dyDescent="0.2">
      <c r="A430" s="65"/>
      <c r="B430" s="65"/>
      <c r="C430" s="65"/>
      <c r="D430" s="65"/>
      <c r="E430" s="65"/>
      <c r="F430" s="65"/>
      <c r="G430" s="65"/>
    </row>
    <row r="431" spans="1:7" x14ac:dyDescent="0.2">
      <c r="A431" s="65"/>
      <c r="B431" s="65"/>
      <c r="C431" s="65"/>
      <c r="D431" s="65"/>
      <c r="E431" s="65"/>
      <c r="F431" s="65"/>
      <c r="G431" s="65"/>
    </row>
    <row r="432" spans="1:7" x14ac:dyDescent="0.2">
      <c r="A432" s="65"/>
      <c r="B432" s="65"/>
      <c r="C432" s="65"/>
      <c r="D432" s="65"/>
      <c r="E432" s="65"/>
      <c r="F432" s="65"/>
      <c r="G432" s="65"/>
    </row>
    <row r="433" spans="1:7" x14ac:dyDescent="0.2">
      <c r="A433" s="65"/>
      <c r="B433" s="65"/>
      <c r="C433" s="65"/>
      <c r="D433" s="65"/>
      <c r="E433" s="65"/>
      <c r="F433" s="65"/>
      <c r="G433" s="65"/>
    </row>
    <row r="434" spans="1:7" x14ac:dyDescent="0.2">
      <c r="A434" s="65"/>
      <c r="B434" s="65"/>
      <c r="C434" s="65"/>
      <c r="D434" s="65"/>
      <c r="E434" s="65"/>
      <c r="F434" s="65"/>
      <c r="G434" s="65"/>
    </row>
    <row r="435" spans="1:7" x14ac:dyDescent="0.2">
      <c r="A435" s="65"/>
      <c r="B435" s="65"/>
      <c r="C435" s="65"/>
      <c r="D435" s="65"/>
      <c r="E435" s="65"/>
      <c r="F435" s="65"/>
      <c r="G435" s="65"/>
    </row>
    <row r="436" spans="1:7" x14ac:dyDescent="0.2">
      <c r="A436" s="65"/>
      <c r="B436" s="65"/>
      <c r="C436" s="65"/>
      <c r="D436" s="65"/>
      <c r="E436" s="65"/>
      <c r="F436" s="65"/>
      <c r="G436" s="65"/>
    </row>
    <row r="437" spans="1:7" x14ac:dyDescent="0.2">
      <c r="A437" s="65"/>
      <c r="B437" s="65"/>
      <c r="C437" s="65"/>
      <c r="D437" s="65"/>
      <c r="E437" s="65"/>
      <c r="F437" s="65"/>
      <c r="G437" s="65"/>
    </row>
    <row r="438" spans="1:7" x14ac:dyDescent="0.2">
      <c r="A438" s="65"/>
      <c r="B438" s="65"/>
      <c r="C438" s="65"/>
      <c r="D438" s="65"/>
      <c r="E438" s="65"/>
      <c r="F438" s="65"/>
      <c r="G438" s="65"/>
    </row>
    <row r="439" spans="1:7" x14ac:dyDescent="0.2">
      <c r="A439" s="65"/>
      <c r="B439" s="65"/>
      <c r="C439" s="65"/>
      <c r="D439" s="65"/>
      <c r="E439" s="65"/>
      <c r="F439" s="65"/>
      <c r="G439" s="65"/>
    </row>
    <row r="440" spans="1:7" x14ac:dyDescent="0.2">
      <c r="A440" s="65"/>
      <c r="B440" s="65"/>
      <c r="C440" s="65"/>
      <c r="D440" s="65"/>
      <c r="E440" s="65"/>
      <c r="F440" s="65"/>
      <c r="G440" s="65"/>
    </row>
    <row r="441" spans="1:7" x14ac:dyDescent="0.2">
      <c r="A441" s="65"/>
      <c r="B441" s="65"/>
      <c r="C441" s="65"/>
      <c r="D441" s="65"/>
      <c r="E441" s="65"/>
      <c r="F441" s="65"/>
      <c r="G441" s="65"/>
    </row>
    <row r="442" spans="1:7" x14ac:dyDescent="0.2">
      <c r="A442" s="65"/>
      <c r="B442" s="65"/>
      <c r="C442" s="65"/>
      <c r="D442" s="65"/>
      <c r="E442" s="65"/>
      <c r="F442" s="65"/>
      <c r="G442" s="65"/>
    </row>
    <row r="443" spans="1:7" x14ac:dyDescent="0.2">
      <c r="A443" s="65"/>
      <c r="B443" s="65"/>
      <c r="C443" s="65"/>
      <c r="D443" s="65"/>
      <c r="E443" s="65"/>
      <c r="F443" s="65"/>
      <c r="G443" s="65"/>
    </row>
    <row r="444" spans="1:7" x14ac:dyDescent="0.2">
      <c r="A444" s="65"/>
      <c r="B444" s="65"/>
      <c r="C444" s="65"/>
      <c r="D444" s="65"/>
      <c r="E444" s="65"/>
      <c r="F444" s="65"/>
      <c r="G444" s="65"/>
    </row>
    <row r="445" spans="1:7" x14ac:dyDescent="0.2">
      <c r="A445" s="65"/>
      <c r="B445" s="65"/>
      <c r="C445" s="65"/>
      <c r="D445" s="65"/>
      <c r="E445" s="65"/>
      <c r="F445" s="65"/>
      <c r="G445" s="65"/>
    </row>
    <row r="446" spans="1:7" x14ac:dyDescent="0.2">
      <c r="A446" s="65"/>
      <c r="B446" s="65"/>
      <c r="C446" s="65"/>
      <c r="D446" s="65"/>
      <c r="E446" s="65"/>
      <c r="F446" s="65"/>
      <c r="G446" s="65"/>
    </row>
    <row r="447" spans="1:7" x14ac:dyDescent="0.2">
      <c r="A447" s="65"/>
      <c r="B447" s="65"/>
      <c r="C447" s="65"/>
      <c r="D447" s="65"/>
      <c r="E447" s="65"/>
      <c r="F447" s="65"/>
      <c r="G447" s="65"/>
    </row>
    <row r="448" spans="1:7" x14ac:dyDescent="0.2">
      <c r="A448" s="65"/>
      <c r="B448" s="65"/>
      <c r="C448" s="65"/>
      <c r="D448" s="65"/>
      <c r="E448" s="65"/>
      <c r="F448" s="65"/>
      <c r="G448" s="65"/>
    </row>
    <row r="449" spans="1:7" x14ac:dyDescent="0.2">
      <c r="A449" s="65"/>
      <c r="B449" s="65"/>
      <c r="C449" s="65"/>
      <c r="D449" s="65"/>
      <c r="E449" s="65"/>
      <c r="F449" s="65"/>
      <c r="G449" s="65"/>
    </row>
    <row r="450" spans="1:7" x14ac:dyDescent="0.2">
      <c r="A450" s="65"/>
      <c r="B450" s="65"/>
      <c r="C450" s="65"/>
      <c r="D450" s="65"/>
      <c r="E450" s="65"/>
      <c r="F450" s="65"/>
      <c r="G450" s="65"/>
    </row>
    <row r="451" spans="1:7" x14ac:dyDescent="0.2">
      <c r="A451" s="65"/>
      <c r="B451" s="65"/>
      <c r="C451" s="65"/>
      <c r="D451" s="65"/>
      <c r="E451" s="65"/>
      <c r="F451" s="65"/>
      <c r="G451" s="65"/>
    </row>
    <row r="452" spans="1:7" x14ac:dyDescent="0.2">
      <c r="A452" s="65"/>
      <c r="B452" s="65"/>
      <c r="C452" s="65"/>
      <c r="D452" s="65"/>
      <c r="E452" s="65"/>
      <c r="F452" s="65"/>
      <c r="G452" s="65"/>
    </row>
    <row r="453" spans="1:7" x14ac:dyDescent="0.2">
      <c r="A453" s="65"/>
      <c r="B453" s="65"/>
      <c r="C453" s="65"/>
      <c r="D453" s="65"/>
      <c r="E453" s="65"/>
      <c r="F453" s="65"/>
      <c r="G453" s="65"/>
    </row>
    <row r="454" spans="1:7" x14ac:dyDescent="0.2">
      <c r="A454" s="65"/>
      <c r="B454" s="65"/>
      <c r="C454" s="65"/>
      <c r="D454" s="65"/>
      <c r="E454" s="65"/>
      <c r="F454" s="65"/>
      <c r="G454" s="65"/>
    </row>
    <row r="455" spans="1:7" x14ac:dyDescent="0.2">
      <c r="A455" s="65"/>
      <c r="B455" s="65"/>
      <c r="C455" s="65"/>
      <c r="D455" s="65"/>
      <c r="E455" s="65"/>
      <c r="F455" s="65"/>
      <c r="G455" s="65"/>
    </row>
    <row r="456" spans="1:7" x14ac:dyDescent="0.2">
      <c r="A456" s="65"/>
      <c r="B456" s="65"/>
      <c r="C456" s="65"/>
      <c r="D456" s="65"/>
      <c r="E456" s="65"/>
      <c r="F456" s="65"/>
      <c r="G456" s="65"/>
    </row>
    <row r="457" spans="1:7" x14ac:dyDescent="0.2">
      <c r="A457" s="65"/>
      <c r="B457" s="65"/>
      <c r="C457" s="65"/>
      <c r="D457" s="65"/>
      <c r="E457" s="65"/>
      <c r="F457" s="65"/>
      <c r="G457" s="65"/>
    </row>
    <row r="458" spans="1:7" x14ac:dyDescent="0.2">
      <c r="A458" s="65"/>
      <c r="B458" s="65"/>
      <c r="C458" s="65"/>
      <c r="D458" s="65"/>
      <c r="E458" s="65"/>
      <c r="F458" s="65"/>
      <c r="G458" s="65"/>
    </row>
    <row r="459" spans="1:7" x14ac:dyDescent="0.2">
      <c r="A459" s="65"/>
      <c r="B459" s="65"/>
      <c r="C459" s="65"/>
      <c r="D459" s="65"/>
      <c r="E459" s="65"/>
      <c r="F459" s="65"/>
      <c r="G459" s="65"/>
    </row>
    <row r="460" spans="1:7" x14ac:dyDescent="0.2">
      <c r="A460" s="65"/>
      <c r="B460" s="65"/>
      <c r="C460" s="65"/>
      <c r="D460" s="65"/>
      <c r="E460" s="65"/>
      <c r="F460" s="65"/>
      <c r="G460" s="65"/>
    </row>
    <row r="461" spans="1:7" x14ac:dyDescent="0.2">
      <c r="A461" s="65"/>
      <c r="B461" s="65"/>
      <c r="C461" s="65"/>
      <c r="D461" s="65"/>
      <c r="E461" s="65"/>
      <c r="F461" s="65"/>
      <c r="G461" s="65"/>
    </row>
    <row r="462" spans="1:7" x14ac:dyDescent="0.2">
      <c r="A462" s="65"/>
      <c r="B462" s="65"/>
      <c r="C462" s="65"/>
      <c r="D462" s="65"/>
      <c r="E462" s="65"/>
      <c r="F462" s="65"/>
      <c r="G462" s="65"/>
    </row>
    <row r="463" spans="1:7" x14ac:dyDescent="0.2">
      <c r="A463" s="65"/>
      <c r="B463" s="65"/>
      <c r="C463" s="65"/>
      <c r="D463" s="65"/>
      <c r="E463" s="65"/>
      <c r="F463" s="65"/>
      <c r="G463" s="65"/>
    </row>
    <row r="464" spans="1:7" x14ac:dyDescent="0.2">
      <c r="A464" s="65"/>
      <c r="B464" s="65"/>
      <c r="C464" s="65"/>
      <c r="D464" s="65"/>
      <c r="E464" s="65"/>
      <c r="F464" s="65"/>
      <c r="G464" s="65"/>
    </row>
    <row r="465" spans="1:7" x14ac:dyDescent="0.2">
      <c r="A465" s="65"/>
      <c r="B465" s="65"/>
      <c r="C465" s="65"/>
      <c r="D465" s="65"/>
      <c r="E465" s="65"/>
      <c r="F465" s="65"/>
      <c r="G465" s="65"/>
    </row>
    <row r="466" spans="1:7" x14ac:dyDescent="0.2">
      <c r="A466" s="65"/>
      <c r="B466" s="65"/>
      <c r="C466" s="65"/>
      <c r="D466" s="65"/>
      <c r="E466" s="65"/>
      <c r="F466" s="65"/>
      <c r="G466" s="65"/>
    </row>
    <row r="467" spans="1:7" x14ac:dyDescent="0.2">
      <c r="A467" s="65"/>
      <c r="B467" s="65"/>
      <c r="C467" s="65"/>
      <c r="D467" s="65"/>
      <c r="E467" s="65"/>
      <c r="F467" s="65"/>
      <c r="G467" s="65"/>
    </row>
    <row r="468" spans="1:7" x14ac:dyDescent="0.2">
      <c r="A468" s="65"/>
      <c r="B468" s="65"/>
      <c r="C468" s="65"/>
      <c r="D468" s="65"/>
      <c r="E468" s="65"/>
      <c r="F468" s="65"/>
      <c r="G468" s="65"/>
    </row>
    <row r="469" spans="1:7" x14ac:dyDescent="0.2">
      <c r="A469" s="65"/>
      <c r="B469" s="65"/>
      <c r="C469" s="65"/>
      <c r="D469" s="65"/>
      <c r="E469" s="65"/>
      <c r="F469" s="65"/>
      <c r="G469" s="65"/>
    </row>
    <row r="470" spans="1:7" x14ac:dyDescent="0.2">
      <c r="A470" s="65"/>
      <c r="B470" s="65"/>
      <c r="C470" s="65"/>
      <c r="D470" s="65"/>
      <c r="E470" s="65"/>
      <c r="F470" s="65"/>
      <c r="G470" s="65"/>
    </row>
    <row r="471" spans="1:7" x14ac:dyDescent="0.2">
      <c r="A471" s="65"/>
      <c r="B471" s="65"/>
      <c r="C471" s="65"/>
      <c r="D471" s="65"/>
      <c r="E471" s="65"/>
      <c r="F471" s="65"/>
      <c r="G471" s="65"/>
    </row>
    <row r="472" spans="1:7" x14ac:dyDescent="0.2">
      <c r="A472" s="65"/>
      <c r="B472" s="65"/>
      <c r="C472" s="65"/>
      <c r="D472" s="65"/>
      <c r="E472" s="65"/>
      <c r="F472" s="65"/>
      <c r="G472" s="65"/>
    </row>
    <row r="473" spans="1:7" x14ac:dyDescent="0.2">
      <c r="A473" s="65"/>
      <c r="B473" s="65"/>
      <c r="C473" s="65"/>
      <c r="D473" s="65"/>
      <c r="E473" s="65"/>
      <c r="F473" s="65"/>
      <c r="G473" s="65"/>
    </row>
    <row r="474" spans="1:7" x14ac:dyDescent="0.2">
      <c r="A474" s="65"/>
      <c r="B474" s="65"/>
      <c r="C474" s="65"/>
      <c r="D474" s="65"/>
      <c r="E474" s="65"/>
      <c r="F474" s="65"/>
      <c r="G474" s="65"/>
    </row>
    <row r="475" spans="1:7" x14ac:dyDescent="0.2">
      <c r="A475" s="65"/>
      <c r="B475" s="65"/>
      <c r="C475" s="65"/>
      <c r="D475" s="65"/>
      <c r="E475" s="65"/>
      <c r="F475" s="65"/>
      <c r="G475" s="65"/>
    </row>
    <row r="476" spans="1:7" x14ac:dyDescent="0.2">
      <c r="A476" s="65"/>
      <c r="B476" s="65"/>
      <c r="C476" s="65"/>
      <c r="D476" s="65"/>
      <c r="E476" s="65"/>
      <c r="F476" s="65"/>
      <c r="G476" s="65"/>
    </row>
    <row r="477" spans="1:7" x14ac:dyDescent="0.2">
      <c r="A477" s="65"/>
      <c r="B477" s="65"/>
      <c r="C477" s="65"/>
      <c r="D477" s="65"/>
      <c r="E477" s="65"/>
      <c r="F477" s="65"/>
      <c r="G477" s="65"/>
    </row>
    <row r="478" spans="1:7" x14ac:dyDescent="0.2">
      <c r="A478" s="65"/>
      <c r="B478" s="65"/>
      <c r="C478" s="65"/>
      <c r="D478" s="65"/>
      <c r="E478" s="65"/>
      <c r="F478" s="65"/>
      <c r="G478" s="65"/>
    </row>
    <row r="479" spans="1:7" x14ac:dyDescent="0.2">
      <c r="A479" s="65"/>
      <c r="B479" s="65"/>
      <c r="C479" s="65"/>
      <c r="D479" s="65"/>
      <c r="E479" s="65"/>
      <c r="F479" s="65"/>
      <c r="G479" s="65"/>
    </row>
    <row r="480" spans="1:7" x14ac:dyDescent="0.2">
      <c r="A480" s="65"/>
      <c r="B480" s="65"/>
      <c r="C480" s="65"/>
      <c r="D480" s="65"/>
      <c r="E480" s="65"/>
      <c r="F480" s="65"/>
      <c r="G480" s="65"/>
    </row>
    <row r="481" spans="1:7" x14ac:dyDescent="0.2">
      <c r="A481" s="65"/>
      <c r="B481" s="65"/>
      <c r="C481" s="65"/>
      <c r="D481" s="65"/>
      <c r="E481" s="65"/>
      <c r="F481" s="65"/>
      <c r="G481" s="65"/>
    </row>
    <row r="482" spans="1:7" x14ac:dyDescent="0.2">
      <c r="A482" s="65"/>
      <c r="B482" s="65"/>
      <c r="C482" s="65"/>
      <c r="D482" s="65"/>
      <c r="E482" s="65"/>
      <c r="F482" s="65"/>
      <c r="G482" s="65"/>
    </row>
    <row r="483" spans="1:7" x14ac:dyDescent="0.2">
      <c r="A483" s="65"/>
      <c r="B483" s="65"/>
      <c r="C483" s="65"/>
      <c r="D483" s="65"/>
      <c r="E483" s="65"/>
      <c r="F483" s="65"/>
      <c r="G483" s="65"/>
    </row>
    <row r="484" spans="1:7" x14ac:dyDescent="0.2">
      <c r="A484" s="65"/>
      <c r="B484" s="65"/>
      <c r="C484" s="65"/>
      <c r="D484" s="65"/>
      <c r="E484" s="65"/>
      <c r="F484" s="65"/>
      <c r="G484" s="65"/>
    </row>
    <row r="485" spans="1:7" x14ac:dyDescent="0.2">
      <c r="A485" s="65"/>
      <c r="B485" s="65"/>
      <c r="C485" s="65"/>
      <c r="D485" s="65"/>
      <c r="E485" s="65"/>
      <c r="F485" s="65"/>
      <c r="G485" s="65"/>
    </row>
    <row r="486" spans="1:7" x14ac:dyDescent="0.2">
      <c r="A486" s="65"/>
      <c r="B486" s="65"/>
      <c r="C486" s="65"/>
      <c r="D486" s="65"/>
      <c r="E486" s="65"/>
      <c r="F486" s="65"/>
      <c r="G486" s="65"/>
    </row>
    <row r="487" spans="1:7" x14ac:dyDescent="0.2">
      <c r="A487" s="65"/>
      <c r="B487" s="65"/>
      <c r="C487" s="65"/>
      <c r="D487" s="65"/>
      <c r="E487" s="65"/>
      <c r="F487" s="65"/>
      <c r="G487" s="65"/>
    </row>
    <row r="488" spans="1:7" x14ac:dyDescent="0.2">
      <c r="A488" s="25"/>
      <c r="B488" s="25"/>
      <c r="C488" s="25"/>
      <c r="D488" s="25"/>
      <c r="E488" s="25"/>
      <c r="F488" s="25"/>
      <c r="G488" s="25"/>
    </row>
    <row r="489" spans="1:7" x14ac:dyDescent="0.2">
      <c r="A489" s="25"/>
      <c r="B489" s="25"/>
      <c r="C489" s="25"/>
      <c r="D489" s="25"/>
      <c r="E489" s="25"/>
      <c r="F489" s="25"/>
      <c r="G489" s="25"/>
    </row>
    <row r="490" spans="1:7" x14ac:dyDescent="0.2">
      <c r="A490" s="25"/>
      <c r="B490" s="25"/>
      <c r="C490" s="25"/>
      <c r="D490" s="25"/>
      <c r="E490" s="25"/>
      <c r="F490" s="25"/>
      <c r="G490" s="25"/>
    </row>
    <row r="491" spans="1:7" x14ac:dyDescent="0.2">
      <c r="A491" s="25"/>
      <c r="B491" s="25"/>
      <c r="C491" s="25"/>
      <c r="D491" s="25"/>
      <c r="E491" s="25"/>
      <c r="F491" s="25"/>
      <c r="G491" s="25"/>
    </row>
    <row r="492" spans="1:7" x14ac:dyDescent="0.2">
      <c r="A492" s="25"/>
      <c r="B492" s="25"/>
      <c r="C492" s="25"/>
      <c r="D492" s="25"/>
      <c r="E492" s="25"/>
      <c r="F492" s="25"/>
      <c r="G492" s="25"/>
    </row>
    <row r="493" spans="1:7" x14ac:dyDescent="0.2">
      <c r="A493" s="25"/>
      <c r="B493" s="25"/>
      <c r="C493" s="25"/>
      <c r="D493" s="25"/>
      <c r="E493" s="25"/>
      <c r="F493" s="25"/>
      <c r="G493" s="25"/>
    </row>
    <row r="494" spans="1:7" x14ac:dyDescent="0.2">
      <c r="A494" s="25"/>
      <c r="B494" s="25"/>
      <c r="C494" s="25"/>
      <c r="D494" s="25"/>
      <c r="E494" s="25"/>
      <c r="F494" s="25"/>
      <c r="G494" s="25"/>
    </row>
    <row r="495" spans="1:7" x14ac:dyDescent="0.2">
      <c r="A495" s="25"/>
      <c r="B495" s="25"/>
      <c r="C495" s="25"/>
      <c r="D495" s="25"/>
      <c r="E495" s="25"/>
      <c r="F495" s="25"/>
      <c r="G495" s="25"/>
    </row>
    <row r="496" spans="1:7" x14ac:dyDescent="0.2">
      <c r="A496" s="25"/>
      <c r="B496" s="25"/>
      <c r="C496" s="25"/>
      <c r="D496" s="25"/>
      <c r="E496" s="25"/>
      <c r="F496" s="25"/>
      <c r="G496" s="25"/>
    </row>
    <row r="497" spans="1:7" x14ac:dyDescent="0.2">
      <c r="A497" s="25"/>
      <c r="B497" s="25"/>
      <c r="C497" s="25"/>
      <c r="D497" s="25"/>
      <c r="E497" s="25"/>
      <c r="F497" s="25"/>
      <c r="G497" s="25"/>
    </row>
    <row r="498" spans="1:7" x14ac:dyDescent="0.2">
      <c r="A498" s="25"/>
      <c r="B498" s="25"/>
      <c r="C498" s="25"/>
      <c r="D498" s="25"/>
      <c r="E498" s="25"/>
      <c r="F498" s="25"/>
      <c r="G498" s="25"/>
    </row>
    <row r="499" spans="1:7" x14ac:dyDescent="0.2">
      <c r="A499" s="25"/>
      <c r="B499" s="25"/>
      <c r="C499" s="25"/>
      <c r="D499" s="25"/>
      <c r="E499" s="25"/>
      <c r="F499" s="25"/>
      <c r="G499" s="25"/>
    </row>
    <row r="500" spans="1:7" x14ac:dyDescent="0.2">
      <c r="A500" s="25"/>
      <c r="B500" s="25"/>
      <c r="C500" s="25"/>
      <c r="D500" s="25"/>
      <c r="E500" s="25"/>
      <c r="F500" s="25"/>
      <c r="G500" s="25"/>
    </row>
    <row r="501" spans="1:7" x14ac:dyDescent="0.2">
      <c r="A501" s="25"/>
      <c r="B501" s="25"/>
      <c r="C501" s="25"/>
      <c r="D501" s="25"/>
      <c r="E501" s="25"/>
      <c r="F501" s="25"/>
      <c r="G501" s="25"/>
    </row>
    <row r="502" spans="1:7" x14ac:dyDescent="0.2">
      <c r="A502" s="25"/>
      <c r="B502" s="25"/>
      <c r="C502" s="25"/>
      <c r="D502" s="25"/>
      <c r="E502" s="25"/>
      <c r="F502" s="25"/>
      <c r="G502" s="25"/>
    </row>
    <row r="503" spans="1:7" x14ac:dyDescent="0.2">
      <c r="A503" s="25"/>
      <c r="B503" s="25"/>
      <c r="C503" s="25"/>
      <c r="D503" s="25"/>
      <c r="E503" s="25"/>
      <c r="F503" s="25"/>
      <c r="G503" s="25"/>
    </row>
    <row r="504" spans="1:7" x14ac:dyDescent="0.2">
      <c r="A504" s="25"/>
      <c r="B504" s="25"/>
      <c r="C504" s="25"/>
      <c r="D504" s="25"/>
      <c r="E504" s="25"/>
      <c r="F504" s="25"/>
      <c r="G504" s="25"/>
    </row>
    <row r="505" spans="1:7" x14ac:dyDescent="0.2">
      <c r="A505" s="25"/>
      <c r="B505" s="25"/>
      <c r="C505" s="25"/>
      <c r="D505" s="25"/>
      <c r="E505" s="25"/>
      <c r="F505" s="25"/>
      <c r="G505" s="25"/>
    </row>
    <row r="506" spans="1:7" x14ac:dyDescent="0.2">
      <c r="A506" s="25"/>
      <c r="B506" s="25"/>
      <c r="C506" s="25"/>
      <c r="D506" s="25"/>
      <c r="E506" s="25"/>
      <c r="F506" s="25"/>
      <c r="G506" s="25"/>
    </row>
    <row r="507" spans="1:7" x14ac:dyDescent="0.2">
      <c r="A507" s="25"/>
      <c r="B507" s="25"/>
      <c r="C507" s="25"/>
      <c r="D507" s="25"/>
      <c r="E507" s="25"/>
      <c r="F507" s="25"/>
      <c r="G507" s="25"/>
    </row>
    <row r="508" spans="1:7" x14ac:dyDescent="0.2">
      <c r="A508" s="25"/>
      <c r="B508" s="25"/>
      <c r="C508" s="25"/>
      <c r="D508" s="25"/>
      <c r="E508" s="25"/>
      <c r="F508" s="25"/>
      <c r="G508" s="25"/>
    </row>
    <row r="509" spans="1:7" x14ac:dyDescent="0.2">
      <c r="A509" s="25"/>
      <c r="B509" s="25"/>
      <c r="C509" s="25"/>
      <c r="D509" s="25"/>
      <c r="E509" s="25"/>
      <c r="F509" s="25"/>
      <c r="G509" s="25"/>
    </row>
    <row r="510" spans="1:7" x14ac:dyDescent="0.2">
      <c r="A510" s="25"/>
      <c r="B510" s="25"/>
      <c r="C510" s="25"/>
      <c r="D510" s="25"/>
      <c r="E510" s="25"/>
      <c r="F510" s="25"/>
      <c r="G510" s="25"/>
    </row>
    <row r="511" spans="1:7" x14ac:dyDescent="0.2">
      <c r="A511" s="25"/>
      <c r="B511" s="25"/>
      <c r="C511" s="25"/>
      <c r="D511" s="25"/>
      <c r="E511" s="25"/>
      <c r="F511" s="25"/>
      <c r="G511" s="25"/>
    </row>
    <row r="512" spans="1:7" x14ac:dyDescent="0.2">
      <c r="A512" s="25"/>
      <c r="B512" s="25"/>
      <c r="C512" s="25"/>
      <c r="D512" s="25"/>
      <c r="E512" s="25"/>
      <c r="F512" s="25"/>
      <c r="G512" s="25"/>
    </row>
    <row r="513" spans="1:7" x14ac:dyDescent="0.2">
      <c r="A513" s="25"/>
      <c r="B513" s="25"/>
      <c r="C513" s="25"/>
      <c r="D513" s="25"/>
      <c r="E513" s="25"/>
      <c r="F513" s="25"/>
      <c r="G513" s="25"/>
    </row>
    <row r="514" spans="1:7" x14ac:dyDescent="0.2">
      <c r="A514" s="25"/>
      <c r="B514" s="25"/>
      <c r="C514" s="25"/>
      <c r="D514" s="25"/>
      <c r="E514" s="25"/>
      <c r="F514" s="25"/>
      <c r="G514" s="25"/>
    </row>
    <row r="515" spans="1:7" x14ac:dyDescent="0.2">
      <c r="A515" s="25"/>
      <c r="B515" s="25"/>
      <c r="C515" s="25"/>
      <c r="D515" s="25"/>
      <c r="E515" s="25"/>
      <c r="F515" s="25"/>
      <c r="G515" s="25"/>
    </row>
    <row r="516" spans="1:7" x14ac:dyDescent="0.2">
      <c r="A516" s="25"/>
      <c r="B516" s="25"/>
      <c r="C516" s="25"/>
      <c r="D516" s="25"/>
      <c r="E516" s="25"/>
      <c r="F516" s="25"/>
      <c r="G516" s="25"/>
    </row>
    <row r="517" spans="1:7" x14ac:dyDescent="0.2">
      <c r="A517" s="25"/>
      <c r="B517" s="25"/>
      <c r="C517" s="25"/>
      <c r="D517" s="25"/>
      <c r="E517" s="25"/>
      <c r="F517" s="25"/>
      <c r="G517" s="25"/>
    </row>
    <row r="518" spans="1:7" x14ac:dyDescent="0.2">
      <c r="A518" s="25"/>
      <c r="B518" s="25"/>
      <c r="C518" s="25"/>
      <c r="D518" s="25"/>
      <c r="E518" s="25"/>
      <c r="F518" s="25"/>
      <c r="G518" s="25"/>
    </row>
    <row r="519" spans="1:7" x14ac:dyDescent="0.2">
      <c r="A519" s="25"/>
      <c r="B519" s="25"/>
      <c r="C519" s="25"/>
      <c r="D519" s="25"/>
      <c r="E519" s="25"/>
      <c r="F519" s="25"/>
      <c r="G519" s="25"/>
    </row>
    <row r="520" spans="1:7" x14ac:dyDescent="0.2">
      <c r="A520" s="25"/>
      <c r="B520" s="25"/>
      <c r="C520" s="25"/>
      <c r="D520" s="25"/>
      <c r="E520" s="25"/>
      <c r="F520" s="25"/>
      <c r="G520" s="25"/>
    </row>
    <row r="521" spans="1:7" x14ac:dyDescent="0.2">
      <c r="A521" s="25"/>
      <c r="B521" s="25"/>
      <c r="C521" s="25"/>
      <c r="D521" s="25"/>
      <c r="E521" s="25"/>
      <c r="F521" s="25"/>
      <c r="G521" s="25"/>
    </row>
    <row r="522" spans="1:7" x14ac:dyDescent="0.2">
      <c r="A522" s="25"/>
      <c r="B522" s="25"/>
      <c r="C522" s="25"/>
      <c r="D522" s="25"/>
      <c r="E522" s="25"/>
      <c r="F522" s="25"/>
      <c r="G522" s="25"/>
    </row>
    <row r="523" spans="1:7" x14ac:dyDescent="0.2">
      <c r="A523" s="25"/>
      <c r="B523" s="25"/>
      <c r="C523" s="25"/>
      <c r="D523" s="25"/>
      <c r="E523" s="25"/>
      <c r="F523" s="25"/>
      <c r="G523" s="25"/>
    </row>
    <row r="524" spans="1:7" x14ac:dyDescent="0.2">
      <c r="A524" s="25"/>
      <c r="B524" s="25"/>
      <c r="C524" s="25"/>
      <c r="D524" s="25"/>
      <c r="E524" s="25"/>
      <c r="F524" s="25"/>
      <c r="G524" s="25"/>
    </row>
    <row r="525" spans="1:7" x14ac:dyDescent="0.2">
      <c r="A525" s="25"/>
      <c r="B525" s="25"/>
      <c r="C525" s="25"/>
      <c r="D525" s="25"/>
      <c r="E525" s="25"/>
      <c r="F525" s="25"/>
      <c r="G525" s="25"/>
    </row>
    <row r="526" spans="1:7" x14ac:dyDescent="0.2">
      <c r="A526" s="25"/>
      <c r="B526" s="25"/>
      <c r="C526" s="25"/>
      <c r="D526" s="25"/>
      <c r="E526" s="25"/>
      <c r="F526" s="25"/>
      <c r="G526" s="25"/>
    </row>
    <row r="527" spans="1:7" x14ac:dyDescent="0.2">
      <c r="A527" s="25"/>
      <c r="B527" s="25"/>
      <c r="C527" s="25"/>
      <c r="D527" s="25"/>
      <c r="E527" s="25"/>
      <c r="F527" s="25"/>
      <c r="G527" s="25"/>
    </row>
    <row r="528" spans="1:7" x14ac:dyDescent="0.2">
      <c r="A528" s="25"/>
      <c r="B528" s="25"/>
      <c r="C528" s="25"/>
      <c r="D528" s="25"/>
      <c r="E528" s="25"/>
      <c r="F528" s="25"/>
      <c r="G528" s="25"/>
    </row>
    <row r="529" spans="1:7" x14ac:dyDescent="0.2">
      <c r="A529" s="25"/>
      <c r="B529" s="25"/>
      <c r="C529" s="25"/>
      <c r="D529" s="25"/>
      <c r="E529" s="25"/>
      <c r="F529" s="25"/>
      <c r="G529" s="25"/>
    </row>
    <row r="530" spans="1:7" x14ac:dyDescent="0.2">
      <c r="A530" s="25"/>
      <c r="B530" s="25"/>
      <c r="C530" s="25"/>
      <c r="D530" s="25"/>
      <c r="E530" s="25"/>
      <c r="F530" s="25"/>
      <c r="G530" s="25"/>
    </row>
    <row r="531" spans="1:7" x14ac:dyDescent="0.2">
      <c r="A531" s="25"/>
      <c r="B531" s="25"/>
      <c r="C531" s="25"/>
      <c r="D531" s="25"/>
      <c r="E531" s="25"/>
      <c r="F531" s="25"/>
      <c r="G531" s="25"/>
    </row>
    <row r="532" spans="1:7" x14ac:dyDescent="0.2">
      <c r="A532" s="25"/>
      <c r="B532" s="25"/>
      <c r="C532" s="25"/>
      <c r="D532" s="25"/>
      <c r="E532" s="25"/>
      <c r="F532" s="25"/>
      <c r="G532" s="25"/>
    </row>
    <row r="533" spans="1:7" x14ac:dyDescent="0.2">
      <c r="A533" s="25"/>
      <c r="B533" s="25"/>
      <c r="C533" s="25"/>
      <c r="D533" s="25"/>
      <c r="E533" s="25"/>
      <c r="F533" s="25"/>
      <c r="G533" s="25"/>
    </row>
    <row r="534" spans="1:7" x14ac:dyDescent="0.2">
      <c r="A534" s="25"/>
      <c r="B534" s="25"/>
      <c r="C534" s="25"/>
      <c r="D534" s="25"/>
      <c r="E534" s="25"/>
      <c r="F534" s="25"/>
      <c r="G534" s="25"/>
    </row>
    <row r="535" spans="1:7" x14ac:dyDescent="0.2">
      <c r="A535" s="25"/>
      <c r="B535" s="25"/>
      <c r="C535" s="25"/>
      <c r="D535" s="25"/>
      <c r="E535" s="25"/>
      <c r="F535" s="25"/>
      <c r="G535" s="25"/>
    </row>
    <row r="536" spans="1:7" x14ac:dyDescent="0.2">
      <c r="A536" s="25"/>
      <c r="B536" s="25"/>
      <c r="C536" s="25"/>
      <c r="D536" s="25"/>
      <c r="E536" s="25"/>
      <c r="F536" s="25"/>
      <c r="G536" s="25"/>
    </row>
    <row r="537" spans="1:7" x14ac:dyDescent="0.2">
      <c r="A537" s="25"/>
      <c r="B537" s="25"/>
      <c r="C537" s="25"/>
      <c r="D537" s="25"/>
      <c r="E537" s="25"/>
      <c r="F537" s="25"/>
      <c r="G537" s="25"/>
    </row>
    <row r="538" spans="1:7" x14ac:dyDescent="0.2">
      <c r="A538" s="25"/>
      <c r="B538" s="25"/>
      <c r="C538" s="25"/>
      <c r="D538" s="25"/>
      <c r="E538" s="25"/>
      <c r="F538" s="25"/>
      <c r="G538" s="25"/>
    </row>
    <row r="539" spans="1:7" x14ac:dyDescent="0.2">
      <c r="A539" s="25"/>
      <c r="B539" s="25"/>
      <c r="C539" s="25"/>
      <c r="D539" s="25"/>
      <c r="E539" s="25"/>
      <c r="F539" s="25"/>
      <c r="G539" s="25"/>
    </row>
    <row r="540" spans="1:7" x14ac:dyDescent="0.2">
      <c r="A540" s="25"/>
      <c r="B540" s="25"/>
      <c r="C540" s="25"/>
      <c r="D540" s="25"/>
      <c r="E540" s="25"/>
      <c r="F540" s="25"/>
      <c r="G540" s="25"/>
    </row>
    <row r="541" spans="1:7" x14ac:dyDescent="0.2">
      <c r="A541" s="25"/>
      <c r="B541" s="25"/>
      <c r="C541" s="25"/>
      <c r="D541" s="25"/>
      <c r="E541" s="25"/>
      <c r="F541" s="25"/>
      <c r="G541" s="25"/>
    </row>
    <row r="542" spans="1:7" x14ac:dyDescent="0.2">
      <c r="A542" s="25"/>
      <c r="B542" s="25"/>
      <c r="C542" s="25"/>
      <c r="D542" s="25"/>
      <c r="E542" s="25"/>
      <c r="F542" s="25"/>
      <c r="G542" s="25"/>
    </row>
    <row r="543" spans="1:7" x14ac:dyDescent="0.2">
      <c r="A543" s="25"/>
      <c r="B543" s="25"/>
      <c r="C543" s="25"/>
      <c r="D543" s="25"/>
      <c r="E543" s="25"/>
      <c r="F543" s="25"/>
      <c r="G543" s="25"/>
    </row>
    <row r="544" spans="1:7" x14ac:dyDescent="0.2">
      <c r="A544" s="25"/>
      <c r="B544" s="25"/>
      <c r="C544" s="25"/>
      <c r="D544" s="25"/>
      <c r="E544" s="25"/>
      <c r="F544" s="25"/>
      <c r="G544" s="25"/>
    </row>
    <row r="545" spans="1:7" x14ac:dyDescent="0.2">
      <c r="A545" s="25"/>
      <c r="B545" s="25"/>
      <c r="C545" s="25"/>
      <c r="D545" s="25"/>
      <c r="E545" s="25"/>
      <c r="F545" s="25"/>
      <c r="G545" s="25"/>
    </row>
    <row r="546" spans="1:7" x14ac:dyDescent="0.2">
      <c r="A546" s="25"/>
      <c r="B546" s="25"/>
      <c r="C546" s="25"/>
      <c r="D546" s="25"/>
      <c r="E546" s="25"/>
      <c r="F546" s="25"/>
      <c r="G546" s="25"/>
    </row>
    <row r="547" spans="1:7" x14ac:dyDescent="0.2">
      <c r="A547" s="25"/>
      <c r="B547" s="25"/>
      <c r="C547" s="25"/>
      <c r="D547" s="25"/>
      <c r="E547" s="25"/>
      <c r="F547" s="25"/>
      <c r="G547" s="25"/>
    </row>
    <row r="548" spans="1:7" x14ac:dyDescent="0.2">
      <c r="A548" s="25"/>
      <c r="B548" s="25"/>
      <c r="C548" s="25"/>
      <c r="D548" s="25"/>
      <c r="E548" s="25"/>
      <c r="F548" s="25"/>
      <c r="G548" s="25"/>
    </row>
    <row r="549" spans="1:7" x14ac:dyDescent="0.2">
      <c r="A549" s="25"/>
      <c r="B549" s="25"/>
      <c r="C549" s="25"/>
      <c r="D549" s="25"/>
      <c r="E549" s="25"/>
      <c r="F549" s="25"/>
      <c r="G549" s="25"/>
    </row>
    <row r="550" spans="1:7" x14ac:dyDescent="0.2">
      <c r="A550" s="25"/>
      <c r="B550" s="25"/>
      <c r="C550" s="25"/>
      <c r="D550" s="25"/>
      <c r="E550" s="25"/>
      <c r="F550" s="25"/>
      <c r="G550" s="25"/>
    </row>
    <row r="551" spans="1:7" x14ac:dyDescent="0.2">
      <c r="A551" s="25"/>
      <c r="B551" s="25"/>
      <c r="C551" s="25"/>
      <c r="D551" s="25"/>
      <c r="E551" s="25"/>
      <c r="F551" s="25"/>
      <c r="G551" s="25"/>
    </row>
    <row r="552" spans="1:7" x14ac:dyDescent="0.2">
      <c r="A552" s="25"/>
      <c r="B552" s="25"/>
      <c r="C552" s="25"/>
      <c r="D552" s="25"/>
      <c r="E552" s="25"/>
      <c r="F552" s="25"/>
      <c r="G552" s="25"/>
    </row>
    <row r="553" spans="1:7" x14ac:dyDescent="0.2">
      <c r="A553" s="25"/>
      <c r="B553" s="25"/>
      <c r="C553" s="25"/>
      <c r="D553" s="25"/>
      <c r="E553" s="25"/>
      <c r="F553" s="25"/>
      <c r="G553" s="25"/>
    </row>
    <row r="554" spans="1:7" x14ac:dyDescent="0.2">
      <c r="A554" s="25"/>
      <c r="B554" s="25"/>
      <c r="C554" s="25"/>
      <c r="D554" s="25"/>
      <c r="E554" s="25"/>
      <c r="F554" s="25"/>
      <c r="G554" s="25"/>
    </row>
    <row r="555" spans="1:7" x14ac:dyDescent="0.2">
      <c r="A555" s="25"/>
      <c r="B555" s="25"/>
      <c r="C555" s="25"/>
      <c r="D555" s="25"/>
      <c r="E555" s="25"/>
      <c r="F555" s="25"/>
      <c r="G555" s="25"/>
    </row>
    <row r="556" spans="1:7" x14ac:dyDescent="0.2">
      <c r="A556" s="25"/>
      <c r="B556" s="25"/>
      <c r="C556" s="25"/>
      <c r="D556" s="25"/>
      <c r="E556" s="25"/>
      <c r="F556" s="25"/>
      <c r="G556" s="25"/>
    </row>
    <row r="557" spans="1:7" x14ac:dyDescent="0.2">
      <c r="A557" s="25"/>
      <c r="B557" s="25"/>
      <c r="C557" s="25"/>
      <c r="D557" s="25"/>
      <c r="E557" s="25"/>
      <c r="F557" s="25"/>
      <c r="G557" s="25"/>
    </row>
    <row r="558" spans="1:7" x14ac:dyDescent="0.2">
      <c r="A558" s="25"/>
      <c r="B558" s="25"/>
      <c r="C558" s="25"/>
      <c r="D558" s="25"/>
      <c r="E558" s="25"/>
      <c r="F558" s="25"/>
      <c r="G558" s="25"/>
    </row>
    <row r="559" spans="1:7" x14ac:dyDescent="0.2">
      <c r="A559" s="25"/>
      <c r="B559" s="25"/>
      <c r="C559" s="25"/>
      <c r="D559" s="25"/>
      <c r="E559" s="25"/>
      <c r="F559" s="25"/>
      <c r="G559" s="25"/>
    </row>
    <row r="560" spans="1:7" x14ac:dyDescent="0.2">
      <c r="A560" s="25"/>
      <c r="B560" s="25"/>
      <c r="C560" s="25"/>
      <c r="D560" s="25"/>
      <c r="E560" s="25"/>
      <c r="F560" s="25"/>
      <c r="G560" s="25"/>
    </row>
    <row r="561" spans="1:7" x14ac:dyDescent="0.2">
      <c r="A561" s="25"/>
      <c r="B561" s="25"/>
      <c r="C561" s="25"/>
      <c r="D561" s="25"/>
      <c r="E561" s="25"/>
      <c r="F561" s="25"/>
      <c r="G561" s="25"/>
    </row>
    <row r="562" spans="1:7" x14ac:dyDescent="0.2">
      <c r="A562" s="25"/>
      <c r="B562" s="25"/>
      <c r="C562" s="25"/>
      <c r="D562" s="25"/>
      <c r="E562" s="25"/>
      <c r="F562" s="25"/>
      <c r="G562" s="25"/>
    </row>
    <row r="563" spans="1:7" x14ac:dyDescent="0.2">
      <c r="A563" s="25"/>
      <c r="B563" s="25"/>
      <c r="C563" s="25"/>
      <c r="D563" s="25"/>
      <c r="E563" s="25"/>
      <c r="F563" s="25"/>
      <c r="G563" s="25"/>
    </row>
    <row r="564" spans="1:7" x14ac:dyDescent="0.2">
      <c r="A564" s="25"/>
      <c r="B564" s="25"/>
      <c r="C564" s="25"/>
      <c r="D564" s="25"/>
      <c r="E564" s="25"/>
      <c r="F564" s="25"/>
      <c r="G564" s="25"/>
    </row>
    <row r="565" spans="1:7" x14ac:dyDescent="0.2">
      <c r="A565" s="25"/>
      <c r="B565" s="25"/>
      <c r="C565" s="25"/>
      <c r="D565" s="25"/>
      <c r="E565" s="25"/>
      <c r="F565" s="25"/>
      <c r="G565" s="25"/>
    </row>
    <row r="566" spans="1:7" x14ac:dyDescent="0.2">
      <c r="A566" s="25"/>
      <c r="B566" s="25"/>
      <c r="C566" s="25"/>
      <c r="D566" s="25"/>
      <c r="E566" s="25"/>
      <c r="F566" s="25"/>
      <c r="G566" s="25"/>
    </row>
    <row r="567" spans="1:7" x14ac:dyDescent="0.2">
      <c r="A567" s="25"/>
      <c r="B567" s="25"/>
      <c r="C567" s="25"/>
      <c r="D567" s="25"/>
      <c r="E567" s="25"/>
      <c r="F567" s="25"/>
      <c r="G567" s="25"/>
    </row>
    <row r="568" spans="1:7" x14ac:dyDescent="0.2">
      <c r="A568" s="25"/>
      <c r="B568" s="25"/>
      <c r="C568" s="25"/>
      <c r="D568" s="25"/>
      <c r="E568" s="25"/>
      <c r="F568" s="25"/>
      <c r="G568" s="25"/>
    </row>
    <row r="569" spans="1:7" x14ac:dyDescent="0.2">
      <c r="A569" s="25"/>
      <c r="B569" s="25"/>
      <c r="C569" s="25"/>
      <c r="D569" s="25"/>
      <c r="E569" s="25"/>
      <c r="F569" s="25"/>
      <c r="G569" s="25"/>
    </row>
    <row r="570" spans="1:7" x14ac:dyDescent="0.2">
      <c r="A570" s="25"/>
      <c r="B570" s="25"/>
      <c r="C570" s="25"/>
      <c r="D570" s="25"/>
      <c r="E570" s="25"/>
      <c r="F570" s="25"/>
      <c r="G570" s="25"/>
    </row>
    <row r="571" spans="1:7" x14ac:dyDescent="0.2">
      <c r="A571" s="25"/>
      <c r="B571" s="25"/>
      <c r="C571" s="25"/>
      <c r="D571" s="25"/>
      <c r="E571" s="25"/>
      <c r="F571" s="25"/>
      <c r="G571" s="25"/>
    </row>
    <row r="572" spans="1:7" x14ac:dyDescent="0.2">
      <c r="A572" s="25"/>
      <c r="B572" s="25"/>
      <c r="C572" s="25"/>
      <c r="D572" s="25"/>
      <c r="E572" s="25"/>
      <c r="F572" s="25"/>
      <c r="G572" s="25"/>
    </row>
    <row r="573" spans="1:7" x14ac:dyDescent="0.2">
      <c r="A573" s="25"/>
      <c r="B573" s="25"/>
      <c r="C573" s="25"/>
      <c r="D573" s="25"/>
      <c r="E573" s="25"/>
      <c r="F573" s="25"/>
      <c r="G573" s="25"/>
    </row>
    <row r="574" spans="1:7" x14ac:dyDescent="0.2">
      <c r="A574" s="25"/>
      <c r="B574" s="25"/>
      <c r="C574" s="25"/>
      <c r="D574" s="25"/>
      <c r="E574" s="25"/>
      <c r="F574" s="25"/>
      <c r="G574" s="25"/>
    </row>
    <row r="575" spans="1:7" x14ac:dyDescent="0.2">
      <c r="A575" s="25"/>
      <c r="B575" s="25"/>
      <c r="C575" s="25"/>
      <c r="D575" s="25"/>
      <c r="E575" s="25"/>
      <c r="F575" s="25"/>
      <c r="G575" s="25"/>
    </row>
    <row r="576" spans="1:7" x14ac:dyDescent="0.2">
      <c r="A576" s="25"/>
      <c r="B576" s="25"/>
      <c r="C576" s="25"/>
      <c r="D576" s="25"/>
      <c r="E576" s="25"/>
      <c r="F576" s="25"/>
      <c r="G576" s="25"/>
    </row>
    <row r="577" spans="1:7" x14ac:dyDescent="0.2">
      <c r="A577" s="25"/>
      <c r="B577" s="25"/>
      <c r="C577" s="25"/>
      <c r="D577" s="25"/>
      <c r="E577" s="25"/>
      <c r="F577" s="25"/>
      <c r="G577" s="25"/>
    </row>
    <row r="578" spans="1:7" x14ac:dyDescent="0.2">
      <c r="A578" s="25"/>
      <c r="B578" s="25"/>
      <c r="C578" s="25"/>
      <c r="D578" s="25"/>
      <c r="E578" s="25"/>
      <c r="F578" s="25"/>
      <c r="G578" s="25"/>
    </row>
    <row r="579" spans="1:7" x14ac:dyDescent="0.2">
      <c r="A579" s="25"/>
      <c r="B579" s="25"/>
      <c r="C579" s="25"/>
      <c r="D579" s="25"/>
      <c r="E579" s="25"/>
      <c r="F579" s="25"/>
      <c r="G579" s="25"/>
    </row>
    <row r="580" spans="1:7" x14ac:dyDescent="0.2">
      <c r="A580" s="25"/>
      <c r="B580" s="25"/>
      <c r="C580" s="25"/>
      <c r="D580" s="25"/>
      <c r="E580" s="25"/>
      <c r="F580" s="25"/>
      <c r="G580" s="25"/>
    </row>
    <row r="581" spans="1:7" x14ac:dyDescent="0.2">
      <c r="A581" s="25"/>
      <c r="B581" s="25"/>
      <c r="C581" s="25"/>
      <c r="D581" s="25"/>
      <c r="E581" s="25"/>
      <c r="F581" s="25"/>
      <c r="G581" s="25"/>
    </row>
    <row r="582" spans="1:7" x14ac:dyDescent="0.2">
      <c r="A582" s="25"/>
      <c r="B582" s="25"/>
      <c r="C582" s="25"/>
      <c r="D582" s="25"/>
      <c r="E582" s="25"/>
      <c r="F582" s="25"/>
      <c r="G582" s="25"/>
    </row>
    <row r="583" spans="1:7" x14ac:dyDescent="0.2">
      <c r="A583" s="25"/>
      <c r="B583" s="25"/>
      <c r="C583" s="25"/>
      <c r="D583" s="25"/>
      <c r="E583" s="25"/>
      <c r="F583" s="25"/>
      <c r="G583" s="25"/>
    </row>
    <row r="584" spans="1:7" x14ac:dyDescent="0.2">
      <c r="A584" s="25"/>
      <c r="B584" s="25"/>
      <c r="C584" s="25"/>
      <c r="D584" s="25"/>
      <c r="E584" s="25"/>
      <c r="F584" s="25"/>
      <c r="G584" s="25"/>
    </row>
    <row r="585" spans="1:7" x14ac:dyDescent="0.2">
      <c r="A585" s="25"/>
      <c r="B585" s="25"/>
      <c r="C585" s="25"/>
      <c r="D585" s="25"/>
      <c r="E585" s="25"/>
      <c r="F585" s="25"/>
      <c r="G585" s="25"/>
    </row>
    <row r="586" spans="1:7" x14ac:dyDescent="0.2">
      <c r="A586" s="25"/>
      <c r="B586" s="25"/>
      <c r="C586" s="25"/>
      <c r="D586" s="25"/>
      <c r="E586" s="25"/>
      <c r="F586" s="25"/>
      <c r="G586" s="25"/>
    </row>
    <row r="587" spans="1:7" x14ac:dyDescent="0.2">
      <c r="A587" s="25"/>
      <c r="B587" s="25"/>
      <c r="C587" s="25"/>
      <c r="D587" s="25"/>
      <c r="E587" s="25"/>
      <c r="F587" s="25"/>
      <c r="G587" s="25"/>
    </row>
    <row r="588" spans="1:7" x14ac:dyDescent="0.2">
      <c r="A588" s="25"/>
      <c r="B588" s="25"/>
      <c r="C588" s="25"/>
      <c r="D588" s="25"/>
      <c r="E588" s="25"/>
      <c r="F588" s="25"/>
      <c r="G588" s="25"/>
    </row>
    <row r="589" spans="1:7" x14ac:dyDescent="0.2">
      <c r="A589" s="25"/>
      <c r="B589" s="25"/>
      <c r="C589" s="25"/>
      <c r="D589" s="25"/>
      <c r="E589" s="25"/>
      <c r="F589" s="25"/>
      <c r="G589" s="25"/>
    </row>
    <row r="590" spans="1:7" x14ac:dyDescent="0.2">
      <c r="A590" s="25"/>
      <c r="B590" s="25"/>
      <c r="C590" s="25"/>
      <c r="D590" s="25"/>
      <c r="E590" s="25"/>
      <c r="F590" s="25"/>
      <c r="G590" s="25"/>
    </row>
    <row r="591" spans="1:7" x14ac:dyDescent="0.2">
      <c r="A591" s="25"/>
      <c r="B591" s="25"/>
      <c r="C591" s="25"/>
      <c r="D591" s="25"/>
      <c r="E591" s="25"/>
      <c r="F591" s="25"/>
      <c r="G591" s="25"/>
    </row>
    <row r="592" spans="1:7" x14ac:dyDescent="0.2">
      <c r="A592" s="25"/>
      <c r="B592" s="25"/>
      <c r="C592" s="25"/>
      <c r="D592" s="25"/>
      <c r="E592" s="25"/>
      <c r="F592" s="25"/>
      <c r="G592" s="25"/>
    </row>
    <row r="593" spans="1:7" x14ac:dyDescent="0.2">
      <c r="A593" s="25"/>
      <c r="B593" s="25"/>
      <c r="C593" s="25"/>
      <c r="D593" s="25"/>
      <c r="E593" s="25"/>
      <c r="F593" s="25"/>
      <c r="G593" s="25"/>
    </row>
    <row r="594" spans="1:7" x14ac:dyDescent="0.2">
      <c r="A594" s="25"/>
      <c r="B594" s="25"/>
      <c r="C594" s="25"/>
      <c r="D594" s="25"/>
      <c r="E594" s="25"/>
      <c r="F594" s="25"/>
      <c r="G594" s="25"/>
    </row>
    <row r="595" spans="1:7" x14ac:dyDescent="0.2">
      <c r="A595" s="25"/>
      <c r="B595" s="25"/>
      <c r="C595" s="25"/>
      <c r="D595" s="25"/>
      <c r="E595" s="25"/>
      <c r="F595" s="25"/>
      <c r="G595" s="25"/>
    </row>
    <row r="596" spans="1:7" x14ac:dyDescent="0.2">
      <c r="A596" s="25"/>
      <c r="B596" s="25"/>
      <c r="C596" s="25"/>
      <c r="D596" s="25"/>
      <c r="E596" s="25"/>
      <c r="F596" s="25"/>
      <c r="G596" s="25"/>
    </row>
    <row r="597" spans="1:7" x14ac:dyDescent="0.2">
      <c r="A597" s="25"/>
      <c r="B597" s="25"/>
      <c r="C597" s="25"/>
      <c r="D597" s="25"/>
      <c r="E597" s="25"/>
      <c r="F597" s="25"/>
      <c r="G597" s="25"/>
    </row>
    <row r="598" spans="1:7" x14ac:dyDescent="0.2">
      <c r="A598" s="25"/>
      <c r="B598" s="25"/>
      <c r="C598" s="25"/>
      <c r="D598" s="25"/>
      <c r="E598" s="25"/>
      <c r="F598" s="25"/>
      <c r="G598" s="25"/>
    </row>
    <row r="599" spans="1:7" x14ac:dyDescent="0.2">
      <c r="A599" s="25"/>
      <c r="B599" s="25"/>
      <c r="C599" s="25"/>
      <c r="D599" s="25"/>
      <c r="E599" s="25"/>
      <c r="F599" s="25"/>
      <c r="G599" s="25"/>
    </row>
    <row r="600" spans="1:7" x14ac:dyDescent="0.2">
      <c r="A600" s="25"/>
      <c r="B600" s="25"/>
      <c r="C600" s="25"/>
      <c r="D600" s="25"/>
      <c r="E600" s="25"/>
      <c r="F600" s="25"/>
      <c r="G600" s="25"/>
    </row>
    <row r="601" spans="1:7" x14ac:dyDescent="0.2">
      <c r="A601" s="25"/>
      <c r="B601" s="25"/>
      <c r="C601" s="25"/>
      <c r="D601" s="25"/>
      <c r="E601" s="25"/>
      <c r="F601" s="25"/>
      <c r="G601" s="25"/>
    </row>
    <row r="602" spans="1:7" x14ac:dyDescent="0.2">
      <c r="A602" s="25"/>
      <c r="B602" s="25"/>
      <c r="C602" s="25"/>
      <c r="D602" s="25"/>
      <c r="E602" s="25"/>
      <c r="F602" s="25"/>
      <c r="G602" s="25"/>
    </row>
    <row r="603" spans="1:7" x14ac:dyDescent="0.2">
      <c r="A603" s="25"/>
      <c r="B603" s="25"/>
      <c r="C603" s="25"/>
      <c r="D603" s="25"/>
      <c r="E603" s="25"/>
      <c r="F603" s="25"/>
      <c r="G603" s="25"/>
    </row>
    <row r="604" spans="1:7" x14ac:dyDescent="0.2">
      <c r="A604" s="25"/>
      <c r="B604" s="25"/>
      <c r="C604" s="25"/>
      <c r="D604" s="25"/>
      <c r="E604" s="25"/>
      <c r="F604" s="25"/>
      <c r="G604" s="25"/>
    </row>
    <row r="605" spans="1:7" x14ac:dyDescent="0.2">
      <c r="A605" s="25"/>
      <c r="B605" s="25"/>
      <c r="C605" s="25"/>
      <c r="D605" s="25"/>
      <c r="E605" s="25"/>
      <c r="F605" s="25"/>
      <c r="G605" s="25"/>
    </row>
    <row r="606" spans="1:7" x14ac:dyDescent="0.2">
      <c r="A606" s="25"/>
      <c r="B606" s="25"/>
      <c r="C606" s="25"/>
      <c r="D606" s="25"/>
      <c r="E606" s="25"/>
      <c r="F606" s="25"/>
      <c r="G606" s="25"/>
    </row>
    <row r="607" spans="1:7" x14ac:dyDescent="0.2">
      <c r="A607" s="25"/>
      <c r="B607" s="25"/>
      <c r="C607" s="25"/>
      <c r="D607" s="25"/>
      <c r="E607" s="25"/>
      <c r="F607" s="25"/>
      <c r="G607" s="25"/>
    </row>
    <row r="608" spans="1:7" x14ac:dyDescent="0.2">
      <c r="A608" s="25"/>
      <c r="B608" s="25"/>
      <c r="C608" s="25"/>
      <c r="D608" s="25"/>
      <c r="E608" s="25"/>
      <c r="F608" s="25"/>
      <c r="G608" s="25"/>
    </row>
    <row r="609" spans="1:7" x14ac:dyDescent="0.2">
      <c r="A609" s="25"/>
      <c r="B609" s="25"/>
      <c r="C609" s="25"/>
      <c r="D609" s="25"/>
      <c r="E609" s="25"/>
      <c r="F609" s="25"/>
      <c r="G609" s="25"/>
    </row>
    <row r="610" spans="1:7" x14ac:dyDescent="0.2">
      <c r="A610" s="25"/>
      <c r="B610" s="25"/>
      <c r="C610" s="25"/>
      <c r="D610" s="25"/>
      <c r="E610" s="25"/>
      <c r="F610" s="25"/>
      <c r="G610" s="25"/>
    </row>
    <row r="611" spans="1:7" x14ac:dyDescent="0.2">
      <c r="A611" s="25"/>
      <c r="B611" s="25"/>
      <c r="C611" s="25"/>
      <c r="D611" s="25"/>
      <c r="E611" s="25"/>
      <c r="F611" s="25"/>
      <c r="G611" s="25"/>
    </row>
    <row r="612" spans="1:7" x14ac:dyDescent="0.2">
      <c r="A612" s="25"/>
      <c r="B612" s="25"/>
      <c r="C612" s="25"/>
      <c r="D612" s="25"/>
      <c r="E612" s="25"/>
      <c r="F612" s="25"/>
      <c r="G612" s="25"/>
    </row>
    <row r="613" spans="1:7" x14ac:dyDescent="0.2">
      <c r="A613" s="25"/>
      <c r="B613" s="25"/>
      <c r="C613" s="25"/>
      <c r="D613" s="25"/>
      <c r="E613" s="25"/>
      <c r="F613" s="25"/>
      <c r="G613" s="25"/>
    </row>
    <row r="614" spans="1:7" x14ac:dyDescent="0.2">
      <c r="A614" s="25"/>
      <c r="B614" s="25"/>
      <c r="C614" s="25"/>
      <c r="D614" s="25"/>
      <c r="E614" s="25"/>
      <c r="F614" s="25"/>
      <c r="G614" s="25"/>
    </row>
    <row r="615" spans="1:7" x14ac:dyDescent="0.2">
      <c r="A615" s="25"/>
      <c r="B615" s="25"/>
      <c r="C615" s="25"/>
      <c r="D615" s="25"/>
      <c r="E615" s="25"/>
      <c r="F615" s="25"/>
      <c r="G615" s="25"/>
    </row>
    <row r="616" spans="1:7" x14ac:dyDescent="0.2">
      <c r="A616" s="25"/>
      <c r="B616" s="25"/>
      <c r="C616" s="25"/>
      <c r="D616" s="25"/>
      <c r="E616" s="25"/>
      <c r="F616" s="25"/>
      <c r="G616" s="25"/>
    </row>
    <row r="617" spans="1:7" x14ac:dyDescent="0.2">
      <c r="A617" s="25"/>
      <c r="B617" s="25"/>
      <c r="C617" s="25"/>
      <c r="D617" s="25"/>
      <c r="E617" s="25"/>
      <c r="F617" s="25"/>
      <c r="G617" s="25"/>
    </row>
    <row r="618" spans="1:7" x14ac:dyDescent="0.2">
      <c r="A618" s="25"/>
      <c r="B618" s="25"/>
      <c r="C618" s="25"/>
      <c r="D618" s="25"/>
      <c r="E618" s="25"/>
      <c r="F618" s="25"/>
      <c r="G618" s="25"/>
    </row>
    <row r="619" spans="1:7" x14ac:dyDescent="0.2">
      <c r="A619" s="25"/>
      <c r="B619" s="25"/>
      <c r="C619" s="25"/>
      <c r="D619" s="25"/>
      <c r="E619" s="25"/>
      <c r="F619" s="25"/>
      <c r="G619" s="25"/>
    </row>
    <row r="620" spans="1:7" x14ac:dyDescent="0.2">
      <c r="A620" s="25"/>
      <c r="B620" s="25"/>
      <c r="C620" s="25"/>
      <c r="D620" s="25"/>
      <c r="E620" s="25"/>
      <c r="F620" s="25"/>
      <c r="G620" s="25"/>
    </row>
    <row r="621" spans="1:7" x14ac:dyDescent="0.2">
      <c r="A621" s="25"/>
      <c r="B621" s="25"/>
      <c r="C621" s="25"/>
      <c r="D621" s="25"/>
      <c r="E621" s="25"/>
      <c r="F621" s="25"/>
      <c r="G621" s="25"/>
    </row>
    <row r="622" spans="1:7" x14ac:dyDescent="0.2">
      <c r="A622" s="25"/>
      <c r="B622" s="25"/>
      <c r="C622" s="25"/>
      <c r="D622" s="25"/>
      <c r="E622" s="25"/>
      <c r="F622" s="25"/>
      <c r="G622" s="25"/>
    </row>
    <row r="623" spans="1:7" x14ac:dyDescent="0.2">
      <c r="A623" s="25"/>
      <c r="B623" s="25"/>
      <c r="C623" s="25"/>
      <c r="D623" s="25"/>
      <c r="E623" s="25"/>
      <c r="F623" s="25"/>
      <c r="G623" s="25"/>
    </row>
    <row r="624" spans="1:7" x14ac:dyDescent="0.2">
      <c r="A624" s="25"/>
      <c r="B624" s="25"/>
      <c r="C624" s="25"/>
      <c r="D624" s="25"/>
      <c r="E624" s="25"/>
      <c r="F624" s="25"/>
      <c r="G624" s="25"/>
    </row>
    <row r="625" spans="1:7" x14ac:dyDescent="0.2">
      <c r="A625" s="25"/>
      <c r="B625" s="25"/>
      <c r="C625" s="25"/>
      <c r="D625" s="25"/>
      <c r="E625" s="25"/>
      <c r="F625" s="25"/>
      <c r="G625" s="25"/>
    </row>
    <row r="626" spans="1:7" x14ac:dyDescent="0.2">
      <c r="A626" s="25"/>
      <c r="B626" s="25"/>
      <c r="C626" s="25"/>
      <c r="D626" s="25"/>
      <c r="E626" s="25"/>
      <c r="F626" s="25"/>
      <c r="G626" s="25"/>
    </row>
    <row r="627" spans="1:7" x14ac:dyDescent="0.2">
      <c r="A627" s="25"/>
      <c r="B627" s="25"/>
      <c r="C627" s="25"/>
      <c r="D627" s="25"/>
      <c r="E627" s="25"/>
      <c r="F627" s="25"/>
      <c r="G627" s="25"/>
    </row>
    <row r="628" spans="1:7" x14ac:dyDescent="0.2">
      <c r="A628" s="25"/>
      <c r="B628" s="25"/>
      <c r="C628" s="25"/>
      <c r="D628" s="25"/>
      <c r="E628" s="25"/>
      <c r="F628" s="25"/>
      <c r="G628" s="25"/>
    </row>
    <row r="629" spans="1:7" x14ac:dyDescent="0.2">
      <c r="A629" s="25"/>
      <c r="B629" s="25"/>
      <c r="C629" s="25"/>
      <c r="D629" s="25"/>
      <c r="E629" s="25"/>
      <c r="F629" s="25"/>
      <c r="G629" s="25"/>
    </row>
    <row r="630" spans="1:7" x14ac:dyDescent="0.2">
      <c r="A630" s="25"/>
      <c r="B630" s="25"/>
      <c r="C630" s="25"/>
      <c r="D630" s="25"/>
      <c r="E630" s="25"/>
      <c r="F630" s="25"/>
      <c r="G630" s="25"/>
    </row>
    <row r="631" spans="1:7" x14ac:dyDescent="0.2">
      <c r="A631" s="25"/>
      <c r="B631" s="25"/>
      <c r="C631" s="25"/>
      <c r="D631" s="25"/>
      <c r="E631" s="25"/>
      <c r="F631" s="25"/>
      <c r="G631" s="25"/>
    </row>
    <row r="632" spans="1:7" x14ac:dyDescent="0.2">
      <c r="A632" s="25"/>
      <c r="B632" s="25"/>
      <c r="C632" s="25"/>
      <c r="D632" s="25"/>
      <c r="E632" s="25"/>
      <c r="F632" s="25"/>
      <c r="G632" s="25"/>
    </row>
    <row r="633" spans="1:7" x14ac:dyDescent="0.2">
      <c r="A633" s="25"/>
      <c r="B633" s="25"/>
      <c r="C633" s="25"/>
      <c r="D633" s="25"/>
      <c r="E633" s="25"/>
      <c r="F633" s="25"/>
      <c r="G633" s="25"/>
    </row>
    <row r="634" spans="1:7" x14ac:dyDescent="0.2">
      <c r="A634" s="25"/>
      <c r="B634" s="25"/>
      <c r="C634" s="25"/>
      <c r="D634" s="25"/>
      <c r="E634" s="25"/>
      <c r="F634" s="25"/>
      <c r="G634" s="25"/>
    </row>
    <row r="635" spans="1:7" x14ac:dyDescent="0.2">
      <c r="A635" s="25"/>
      <c r="B635" s="25"/>
      <c r="C635" s="25"/>
      <c r="D635" s="25"/>
      <c r="E635" s="25"/>
      <c r="F635" s="25"/>
      <c r="G635" s="25"/>
    </row>
    <row r="636" spans="1:7" x14ac:dyDescent="0.2">
      <c r="A636" s="25"/>
      <c r="B636" s="25"/>
      <c r="C636" s="25"/>
      <c r="D636" s="25"/>
      <c r="E636" s="25"/>
      <c r="F636" s="25"/>
      <c r="G636" s="25"/>
    </row>
    <row r="637" spans="1:7" x14ac:dyDescent="0.2">
      <c r="A637" s="25"/>
      <c r="B637" s="25"/>
      <c r="C637" s="25"/>
      <c r="D637" s="25"/>
      <c r="E637" s="25"/>
      <c r="F637" s="25"/>
      <c r="G637" s="25"/>
    </row>
    <row r="638" spans="1:7" x14ac:dyDescent="0.2">
      <c r="A638" s="25"/>
      <c r="B638" s="25"/>
      <c r="C638" s="25"/>
      <c r="D638" s="25"/>
      <c r="E638" s="25"/>
      <c r="F638" s="25"/>
      <c r="G638" s="25"/>
    </row>
    <row r="639" spans="1:7" x14ac:dyDescent="0.2">
      <c r="A639" s="25"/>
      <c r="B639" s="25"/>
      <c r="C639" s="25"/>
      <c r="D639" s="25"/>
      <c r="E639" s="25"/>
      <c r="F639" s="25"/>
      <c r="G639" s="25"/>
    </row>
    <row r="640" spans="1:7" x14ac:dyDescent="0.2">
      <c r="A640" s="25"/>
      <c r="B640" s="25"/>
      <c r="C640" s="25"/>
      <c r="D640" s="25"/>
      <c r="E640" s="25"/>
      <c r="F640" s="25"/>
      <c r="G640" s="25"/>
    </row>
    <row r="641" spans="1:7" x14ac:dyDescent="0.2">
      <c r="A641" s="25"/>
      <c r="B641" s="25"/>
      <c r="C641" s="25"/>
      <c r="D641" s="25"/>
      <c r="E641" s="25"/>
      <c r="F641" s="25"/>
      <c r="G641" s="25"/>
    </row>
    <row r="642" spans="1:7" x14ac:dyDescent="0.2">
      <c r="A642" s="25"/>
      <c r="B642" s="25"/>
      <c r="C642" s="25"/>
      <c r="D642" s="25"/>
      <c r="E642" s="25"/>
      <c r="F642" s="25"/>
      <c r="G642" s="25"/>
    </row>
    <row r="643" spans="1:7" x14ac:dyDescent="0.2">
      <c r="A643" s="25"/>
      <c r="B643" s="25"/>
      <c r="C643" s="25"/>
      <c r="D643" s="25"/>
      <c r="E643" s="25"/>
      <c r="F643" s="25"/>
      <c r="G643" s="25"/>
    </row>
    <row r="644" spans="1:7" x14ac:dyDescent="0.2">
      <c r="A644" s="25"/>
      <c r="B644" s="25"/>
      <c r="C644" s="25"/>
      <c r="D644" s="25"/>
      <c r="E644" s="25"/>
      <c r="F644" s="25"/>
      <c r="G644" s="25"/>
    </row>
    <row r="645" spans="1:7" x14ac:dyDescent="0.2">
      <c r="A645" s="25"/>
      <c r="B645" s="25"/>
      <c r="C645" s="25"/>
      <c r="D645" s="25"/>
      <c r="E645" s="25"/>
      <c r="F645" s="25"/>
      <c r="G645" s="25"/>
    </row>
    <row r="646" spans="1:7" x14ac:dyDescent="0.2">
      <c r="A646" s="25"/>
      <c r="B646" s="25"/>
      <c r="C646" s="25"/>
      <c r="D646" s="25"/>
      <c r="E646" s="25"/>
      <c r="F646" s="25"/>
      <c r="G646" s="25"/>
    </row>
    <row r="647" spans="1:7" x14ac:dyDescent="0.2">
      <c r="A647" s="25"/>
      <c r="B647" s="25"/>
      <c r="C647" s="25"/>
      <c r="D647" s="25"/>
      <c r="E647" s="25"/>
      <c r="F647" s="25"/>
      <c r="G647" s="25"/>
    </row>
    <row r="648" spans="1:7" x14ac:dyDescent="0.2">
      <c r="A648" s="25"/>
      <c r="B648" s="25"/>
      <c r="C648" s="25"/>
      <c r="D648" s="25"/>
      <c r="E648" s="25"/>
      <c r="F648" s="25"/>
      <c r="G648" s="25"/>
    </row>
    <row r="649" spans="1:7" x14ac:dyDescent="0.2">
      <c r="A649" s="25"/>
      <c r="B649" s="25"/>
      <c r="C649" s="25"/>
      <c r="D649" s="25"/>
      <c r="E649" s="25"/>
      <c r="F649" s="25"/>
      <c r="G649" s="25"/>
    </row>
    <row r="650" spans="1:7" x14ac:dyDescent="0.2">
      <c r="A650" s="25"/>
      <c r="B650" s="25"/>
      <c r="C650" s="25"/>
      <c r="D650" s="25"/>
      <c r="E650" s="25"/>
      <c r="F650" s="25"/>
      <c r="G650" s="25"/>
    </row>
    <row r="651" spans="1:7" x14ac:dyDescent="0.2">
      <c r="A651" s="25"/>
      <c r="B651" s="25"/>
      <c r="C651" s="25"/>
      <c r="D651" s="25"/>
      <c r="E651" s="25"/>
      <c r="F651" s="25"/>
      <c r="G651" s="25"/>
    </row>
    <row r="652" spans="1:7" x14ac:dyDescent="0.2">
      <c r="A652" s="25"/>
      <c r="B652" s="25"/>
      <c r="C652" s="25"/>
      <c r="D652" s="25"/>
      <c r="E652" s="25"/>
      <c r="F652" s="25"/>
      <c r="G652" s="25"/>
    </row>
    <row r="653" spans="1:7" x14ac:dyDescent="0.2">
      <c r="A653" s="25"/>
      <c r="B653" s="25"/>
      <c r="C653" s="25"/>
      <c r="D653" s="25"/>
      <c r="E653" s="25"/>
      <c r="F653" s="25"/>
      <c r="G653" s="25"/>
    </row>
    <row r="654" spans="1:7" x14ac:dyDescent="0.2">
      <c r="A654" s="25"/>
      <c r="B654" s="25"/>
      <c r="C654" s="25"/>
      <c r="D654" s="25"/>
      <c r="E654" s="25"/>
      <c r="F654" s="25"/>
      <c r="G654" s="25"/>
    </row>
    <row r="655" spans="1:7" x14ac:dyDescent="0.2">
      <c r="A655" s="25"/>
      <c r="B655" s="25"/>
      <c r="C655" s="25"/>
      <c r="D655" s="25"/>
      <c r="E655" s="25"/>
      <c r="F655" s="25"/>
      <c r="G655" s="25"/>
    </row>
    <row r="656" spans="1:7" x14ac:dyDescent="0.2">
      <c r="A656" s="25"/>
      <c r="B656" s="25"/>
      <c r="C656" s="25"/>
      <c r="D656" s="25"/>
      <c r="E656" s="25"/>
      <c r="F656" s="25"/>
      <c r="G656" s="25"/>
    </row>
    <row r="657" spans="1:7" x14ac:dyDescent="0.2">
      <c r="A657" s="25"/>
      <c r="B657" s="25"/>
      <c r="C657" s="25"/>
      <c r="D657" s="25"/>
      <c r="E657" s="25"/>
      <c r="F657" s="25"/>
      <c r="G657" s="25"/>
    </row>
    <row r="658" spans="1:7" x14ac:dyDescent="0.2">
      <c r="A658" s="25"/>
      <c r="B658" s="25"/>
      <c r="C658" s="25"/>
      <c r="D658" s="25"/>
      <c r="E658" s="25"/>
      <c r="F658" s="25"/>
      <c r="G658" s="25"/>
    </row>
    <row r="659" spans="1:7" x14ac:dyDescent="0.2">
      <c r="A659" s="25"/>
      <c r="B659" s="25"/>
      <c r="C659" s="25"/>
      <c r="D659" s="25"/>
      <c r="E659" s="25"/>
      <c r="F659" s="25"/>
      <c r="G659" s="25"/>
    </row>
    <row r="660" spans="1:7" x14ac:dyDescent="0.2">
      <c r="A660" s="25"/>
      <c r="B660" s="25"/>
      <c r="C660" s="25"/>
      <c r="D660" s="25"/>
      <c r="E660" s="25"/>
      <c r="F660" s="25"/>
      <c r="G660" s="25"/>
    </row>
    <row r="661" spans="1:7" x14ac:dyDescent="0.2">
      <c r="A661" s="25"/>
      <c r="B661" s="25"/>
      <c r="C661" s="25"/>
      <c r="D661" s="25"/>
      <c r="E661" s="25"/>
      <c r="F661" s="25"/>
      <c r="G661" s="25"/>
    </row>
    <row r="662" spans="1:7" x14ac:dyDescent="0.2">
      <c r="A662" s="25"/>
      <c r="B662" s="25"/>
      <c r="C662" s="25"/>
      <c r="D662" s="25"/>
      <c r="E662" s="25"/>
      <c r="F662" s="25"/>
      <c r="G662" s="25"/>
    </row>
    <row r="663" spans="1:7" x14ac:dyDescent="0.2">
      <c r="A663" s="25"/>
      <c r="B663" s="25"/>
      <c r="C663" s="25"/>
      <c r="D663" s="25"/>
      <c r="E663" s="25"/>
      <c r="F663" s="25"/>
      <c r="G663" s="25"/>
    </row>
    <row r="664" spans="1:7" x14ac:dyDescent="0.2">
      <c r="A664" s="25"/>
      <c r="B664" s="25"/>
      <c r="C664" s="25"/>
      <c r="D664" s="25"/>
      <c r="E664" s="25"/>
      <c r="F664" s="25"/>
      <c r="G664" s="25"/>
    </row>
    <row r="665" spans="1:7" x14ac:dyDescent="0.2">
      <c r="A665" s="25"/>
      <c r="B665" s="25"/>
      <c r="C665" s="25"/>
      <c r="D665" s="25"/>
      <c r="E665" s="25"/>
      <c r="F665" s="25"/>
      <c r="G665" s="25"/>
    </row>
    <row r="666" spans="1:7" x14ac:dyDescent="0.2">
      <c r="A666" s="25"/>
      <c r="B666" s="25"/>
      <c r="C666" s="25"/>
      <c r="D666" s="25"/>
      <c r="E666" s="25"/>
      <c r="F666" s="25"/>
      <c r="G666" s="25"/>
    </row>
    <row r="667" spans="1:7" x14ac:dyDescent="0.2">
      <c r="A667" s="25"/>
      <c r="B667" s="25"/>
      <c r="C667" s="25"/>
      <c r="D667" s="25"/>
      <c r="E667" s="25"/>
      <c r="F667" s="25"/>
      <c r="G667" s="25"/>
    </row>
    <row r="668" spans="1:7" x14ac:dyDescent="0.2">
      <c r="A668" s="25"/>
      <c r="B668" s="25"/>
      <c r="C668" s="25"/>
      <c r="D668" s="25"/>
      <c r="E668" s="25"/>
      <c r="F668" s="25"/>
      <c r="G668" s="25"/>
    </row>
    <row r="669" spans="1:7" x14ac:dyDescent="0.2">
      <c r="A669" s="25"/>
      <c r="B669" s="25"/>
      <c r="C669" s="25"/>
      <c r="D669" s="25"/>
      <c r="E669" s="25"/>
      <c r="F669" s="25"/>
      <c r="G669" s="25"/>
    </row>
    <row r="670" spans="1:7" x14ac:dyDescent="0.2">
      <c r="A670" s="25"/>
      <c r="B670" s="25"/>
      <c r="C670" s="25"/>
      <c r="D670" s="25"/>
      <c r="E670" s="25"/>
      <c r="F670" s="25"/>
      <c r="G670" s="25"/>
    </row>
    <row r="671" spans="1:7" x14ac:dyDescent="0.2">
      <c r="A671" s="25"/>
      <c r="B671" s="25"/>
      <c r="C671" s="25"/>
      <c r="D671" s="25"/>
      <c r="E671" s="25"/>
      <c r="F671" s="25"/>
      <c r="G671" s="25"/>
    </row>
    <row r="672" spans="1:7" x14ac:dyDescent="0.2">
      <c r="A672" s="25"/>
      <c r="B672" s="25"/>
      <c r="C672" s="25"/>
      <c r="D672" s="25"/>
      <c r="E672" s="25"/>
      <c r="F672" s="25"/>
      <c r="G672" s="25"/>
    </row>
    <row r="673" spans="1:7" x14ac:dyDescent="0.2">
      <c r="A673" s="25"/>
      <c r="B673" s="25"/>
      <c r="C673" s="25"/>
      <c r="D673" s="25"/>
      <c r="E673" s="25"/>
      <c r="F673" s="25"/>
      <c r="G673" s="25"/>
    </row>
    <row r="674" spans="1:7" x14ac:dyDescent="0.2">
      <c r="A674" s="25"/>
      <c r="B674" s="25"/>
      <c r="C674" s="25"/>
      <c r="D674" s="25"/>
      <c r="E674" s="25"/>
      <c r="F674" s="25"/>
      <c r="G674" s="25"/>
    </row>
    <row r="675" spans="1:7" x14ac:dyDescent="0.2">
      <c r="A675" s="25"/>
      <c r="B675" s="25"/>
      <c r="C675" s="25"/>
      <c r="D675" s="25"/>
      <c r="E675" s="25"/>
      <c r="F675" s="25"/>
      <c r="G675" s="25"/>
    </row>
    <row r="676" spans="1:7" x14ac:dyDescent="0.2">
      <c r="A676" s="25"/>
      <c r="B676" s="25"/>
      <c r="C676" s="25"/>
      <c r="D676" s="25"/>
      <c r="E676" s="25"/>
      <c r="F676" s="25"/>
      <c r="G676" s="25"/>
    </row>
    <row r="677" spans="1:7" x14ac:dyDescent="0.2">
      <c r="A677" s="25"/>
      <c r="B677" s="25"/>
      <c r="C677" s="25"/>
      <c r="D677" s="25"/>
      <c r="E677" s="25"/>
      <c r="F677" s="25"/>
      <c r="G677" s="25"/>
    </row>
    <row r="678" spans="1:7" x14ac:dyDescent="0.2">
      <c r="A678" s="25"/>
      <c r="B678" s="25"/>
      <c r="C678" s="25"/>
      <c r="D678" s="25"/>
      <c r="E678" s="25"/>
      <c r="F678" s="25"/>
      <c r="G678" s="25"/>
    </row>
    <row r="679" spans="1:7" x14ac:dyDescent="0.2">
      <c r="A679" s="25"/>
      <c r="B679" s="25"/>
      <c r="C679" s="25"/>
      <c r="D679" s="25"/>
      <c r="E679" s="25"/>
      <c r="F679" s="25"/>
      <c r="G679" s="25"/>
    </row>
    <row r="680" spans="1:7" x14ac:dyDescent="0.2">
      <c r="A680" s="25"/>
      <c r="B680" s="25"/>
      <c r="C680" s="25"/>
      <c r="D680" s="25"/>
      <c r="E680" s="25"/>
      <c r="F680" s="25"/>
      <c r="G680" s="25"/>
    </row>
    <row r="681" spans="1:7" x14ac:dyDescent="0.2">
      <c r="A681" s="25"/>
      <c r="B681" s="25"/>
      <c r="C681" s="25"/>
      <c r="D681" s="25"/>
      <c r="E681" s="25"/>
      <c r="F681" s="25"/>
      <c r="G681" s="25"/>
    </row>
    <row r="682" spans="1:7" x14ac:dyDescent="0.2">
      <c r="A682" s="25"/>
      <c r="B682" s="25"/>
      <c r="C682" s="25"/>
      <c r="D682" s="25"/>
      <c r="E682" s="25"/>
      <c r="F682" s="25"/>
      <c r="G682" s="25"/>
    </row>
    <row r="683" spans="1:7" x14ac:dyDescent="0.2">
      <c r="A683" s="25"/>
      <c r="B683" s="25"/>
      <c r="C683" s="25"/>
      <c r="D683" s="25"/>
      <c r="E683" s="25"/>
      <c r="F683" s="25"/>
      <c r="G683" s="25"/>
    </row>
    <row r="684" spans="1:7" x14ac:dyDescent="0.2">
      <c r="A684" s="25"/>
      <c r="B684" s="25"/>
      <c r="C684" s="25"/>
      <c r="D684" s="25"/>
      <c r="E684" s="25"/>
      <c r="F684" s="25"/>
      <c r="G684" s="25"/>
    </row>
    <row r="685" spans="1:7" x14ac:dyDescent="0.2">
      <c r="A685" s="25"/>
      <c r="B685" s="25"/>
      <c r="C685" s="25"/>
      <c r="D685" s="25"/>
      <c r="E685" s="25"/>
      <c r="F685" s="25"/>
      <c r="G685" s="25"/>
    </row>
    <row r="686" spans="1:7" x14ac:dyDescent="0.2">
      <c r="A686" s="25"/>
      <c r="B686" s="25"/>
      <c r="C686" s="25"/>
      <c r="D686" s="25"/>
      <c r="E686" s="25"/>
      <c r="F686" s="25"/>
      <c r="G686" s="25"/>
    </row>
    <row r="687" spans="1:7" x14ac:dyDescent="0.2">
      <c r="A687" s="25"/>
      <c r="B687" s="25"/>
      <c r="C687" s="25"/>
      <c r="D687" s="25"/>
      <c r="E687" s="25"/>
      <c r="F687" s="25"/>
      <c r="G687" s="25"/>
    </row>
    <row r="688" spans="1:7" x14ac:dyDescent="0.2">
      <c r="A688" s="25"/>
      <c r="B688" s="25"/>
      <c r="C688" s="25"/>
      <c r="D688" s="25"/>
      <c r="E688" s="25"/>
      <c r="F688" s="25"/>
      <c r="G688" s="25"/>
    </row>
    <row r="689" spans="1:7" x14ac:dyDescent="0.2">
      <c r="A689" s="25"/>
      <c r="B689" s="25"/>
      <c r="C689" s="25"/>
      <c r="D689" s="25"/>
      <c r="E689" s="25"/>
      <c r="F689" s="25"/>
      <c r="G689" s="25"/>
    </row>
    <row r="690" spans="1:7" x14ac:dyDescent="0.2">
      <c r="A690" s="25"/>
      <c r="B690" s="25"/>
      <c r="C690" s="25"/>
      <c r="D690" s="25"/>
      <c r="E690" s="25"/>
      <c r="F690" s="25"/>
      <c r="G690" s="25"/>
    </row>
    <row r="691" spans="1:7" x14ac:dyDescent="0.2">
      <c r="A691" s="25"/>
      <c r="B691" s="25"/>
      <c r="C691" s="25"/>
      <c r="D691" s="25"/>
      <c r="E691" s="25"/>
      <c r="F691" s="25"/>
      <c r="G691" s="25"/>
    </row>
    <row r="692" spans="1:7" x14ac:dyDescent="0.2">
      <c r="A692" s="25"/>
      <c r="B692" s="25"/>
      <c r="C692" s="25"/>
      <c r="D692" s="25"/>
      <c r="E692" s="25"/>
      <c r="F692" s="25"/>
      <c r="G692" s="25"/>
    </row>
    <row r="693" spans="1:7" x14ac:dyDescent="0.2">
      <c r="A693" s="25"/>
      <c r="B693" s="25"/>
      <c r="C693" s="25"/>
      <c r="D693" s="25"/>
      <c r="E693" s="25"/>
      <c r="F693" s="25"/>
      <c r="G693" s="25"/>
    </row>
    <row r="694" spans="1:7" x14ac:dyDescent="0.2">
      <c r="A694" s="25"/>
      <c r="B694" s="25"/>
      <c r="C694" s="25"/>
      <c r="D694" s="25"/>
      <c r="E694" s="25"/>
      <c r="F694" s="25"/>
      <c r="G694" s="25"/>
    </row>
    <row r="695" spans="1:7" x14ac:dyDescent="0.2">
      <c r="A695" s="25"/>
      <c r="B695" s="25"/>
      <c r="C695" s="25"/>
      <c r="D695" s="25"/>
      <c r="E695" s="25"/>
      <c r="F695" s="25"/>
      <c r="G695" s="25"/>
    </row>
    <row r="696" spans="1:7" x14ac:dyDescent="0.2">
      <c r="A696" s="25"/>
      <c r="B696" s="25"/>
      <c r="C696" s="25"/>
      <c r="D696" s="25"/>
      <c r="E696" s="25"/>
      <c r="F696" s="25"/>
      <c r="G696" s="25"/>
    </row>
    <row r="697" spans="1:7" x14ac:dyDescent="0.2">
      <c r="A697" s="25"/>
      <c r="B697" s="25"/>
      <c r="C697" s="25"/>
      <c r="D697" s="25"/>
      <c r="E697" s="25"/>
      <c r="F697" s="25"/>
      <c r="G697" s="25"/>
    </row>
    <row r="698" spans="1:7" x14ac:dyDescent="0.2">
      <c r="A698" s="25"/>
      <c r="B698" s="25"/>
      <c r="C698" s="25"/>
      <c r="D698" s="25"/>
      <c r="E698" s="25"/>
      <c r="F698" s="25"/>
      <c r="G698" s="25"/>
    </row>
    <row r="699" spans="1:7" x14ac:dyDescent="0.2">
      <c r="A699" s="25"/>
      <c r="B699" s="25"/>
      <c r="C699" s="25"/>
      <c r="D699" s="25"/>
      <c r="E699" s="25"/>
      <c r="F699" s="25"/>
      <c r="G699" s="25"/>
    </row>
    <row r="700" spans="1:7" x14ac:dyDescent="0.2">
      <c r="A700" s="25"/>
      <c r="B700" s="25"/>
      <c r="C700" s="25"/>
      <c r="D700" s="25"/>
      <c r="E700" s="25"/>
      <c r="F700" s="25"/>
      <c r="G700" s="25"/>
    </row>
    <row r="701" spans="1:7" x14ac:dyDescent="0.2">
      <c r="A701" s="25"/>
      <c r="B701" s="25"/>
      <c r="C701" s="25"/>
      <c r="D701" s="25"/>
      <c r="E701" s="25"/>
      <c r="F701" s="25"/>
      <c r="G701" s="25"/>
    </row>
    <row r="702" spans="1:7" x14ac:dyDescent="0.2">
      <c r="A702" s="25"/>
      <c r="B702" s="25"/>
      <c r="C702" s="25"/>
      <c r="D702" s="25"/>
      <c r="E702" s="25"/>
      <c r="F702" s="25"/>
      <c r="G702" s="25"/>
    </row>
    <row r="703" spans="1:7" x14ac:dyDescent="0.2">
      <c r="A703" s="25"/>
      <c r="B703" s="25"/>
      <c r="C703" s="25"/>
      <c r="D703" s="25"/>
      <c r="E703" s="25"/>
      <c r="F703" s="25"/>
      <c r="G703" s="25"/>
    </row>
    <row r="704" spans="1:7" x14ac:dyDescent="0.2">
      <c r="A704" s="25"/>
      <c r="B704" s="25"/>
      <c r="C704" s="25"/>
      <c r="D704" s="25"/>
      <c r="E704" s="25"/>
      <c r="F704" s="25"/>
      <c r="G704" s="25"/>
    </row>
    <row r="705" spans="1:7" x14ac:dyDescent="0.2">
      <c r="A705" s="25"/>
      <c r="B705" s="25"/>
      <c r="C705" s="25"/>
      <c r="D705" s="25"/>
      <c r="E705" s="25"/>
      <c r="F705" s="25"/>
      <c r="G705" s="25"/>
    </row>
    <row r="706" spans="1:7" x14ac:dyDescent="0.2">
      <c r="A706" s="25"/>
      <c r="B706" s="25"/>
      <c r="C706" s="25"/>
      <c r="D706" s="25"/>
      <c r="E706" s="25"/>
      <c r="F706" s="25"/>
      <c r="G706" s="25"/>
    </row>
    <row r="707" spans="1:7" x14ac:dyDescent="0.2">
      <c r="A707" s="25"/>
      <c r="B707" s="25"/>
      <c r="C707" s="25"/>
      <c r="D707" s="25"/>
      <c r="E707" s="25"/>
      <c r="F707" s="25"/>
      <c r="G707" s="25"/>
    </row>
  </sheetData>
  <mergeCells count="12">
    <mergeCell ref="B5:G5"/>
    <mergeCell ref="B6:G6"/>
    <mergeCell ref="I1:K1"/>
    <mergeCell ref="A380:G381"/>
    <mergeCell ref="B7:G7"/>
    <mergeCell ref="B8:G8"/>
    <mergeCell ref="B35:G35"/>
    <mergeCell ref="C11:E11"/>
    <mergeCell ref="C12:E12"/>
    <mergeCell ref="C13:E13"/>
    <mergeCell ref="A1:G1"/>
    <mergeCell ref="B4:G4"/>
  </mergeCells>
  <phoneticPr fontId="0" type="noConversion"/>
  <dataValidations count="6">
    <dataValidation type="list" allowBlank="1" showInputMessage="1" showErrorMessage="1" sqref="A7">
      <formula1>$S$1:$S$8</formula1>
    </dataValidation>
    <dataValidation type="list" allowBlank="1" showInputMessage="1" showErrorMessage="1" sqref="C11:D12">
      <formula1>$N$1:$N$7</formula1>
    </dataValidation>
    <dataValidation type="list" allowBlank="1" showInputMessage="1" showErrorMessage="1" sqref="J7 J9">
      <formula1>$AG$16:$AG$28</formula1>
    </dataValidation>
    <dataValidation type="list" allowBlank="1" showInputMessage="1" showErrorMessage="1" sqref="J16">
      <formula1>$AH$16:$AH$19</formula1>
    </dataValidation>
    <dataValidation type="list" allowBlank="1" showInputMessage="1" showErrorMessage="1" sqref="J17">
      <formula1>$AI$16:$AI$20</formula1>
    </dataValidation>
    <dataValidation type="list" allowBlank="1" showInputMessage="1" showErrorMessage="1" sqref="J14">
      <formula1>$AJ$16:$AJ$17</formula1>
    </dataValidation>
  </dataValidations>
  <pageMargins left="0.59055118110236227" right="0.39370078740157483" top="1.1811023622047245" bottom="0.59055118110236227" header="0.51181102362204722" footer="0.51181102362204722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AJ707"/>
  <sheetViews>
    <sheetView showGridLines="0" tabSelected="1" topLeftCell="B1" zoomScale="90" workbookViewId="0">
      <selection activeCell="J2" sqref="J2"/>
    </sheetView>
  </sheetViews>
  <sheetFormatPr defaultRowHeight="12.75" x14ac:dyDescent="0.2"/>
  <cols>
    <col min="1" max="1" width="10.7109375" customWidth="1"/>
    <col min="2" max="2" width="18.5703125" customWidth="1"/>
    <col min="3" max="3" width="14.7109375" customWidth="1"/>
    <col min="4" max="4" width="14.42578125" customWidth="1"/>
    <col min="5" max="5" width="14.7109375" customWidth="1"/>
    <col min="6" max="6" width="12.140625" customWidth="1"/>
    <col min="7" max="7" width="13.42578125" customWidth="1"/>
    <col min="9" max="9" width="40.85546875" bestFit="1" customWidth="1"/>
    <col min="10" max="10" width="16.140625" bestFit="1" customWidth="1"/>
    <col min="11" max="11" width="11.85546875" customWidth="1"/>
    <col min="12" max="12" width="23.85546875" customWidth="1"/>
    <col min="14" max="18" width="9.140625" hidden="1" customWidth="1"/>
    <col min="19" max="19" width="11.28515625" hidden="1" customWidth="1"/>
    <col min="20" max="33" width="9.140625" hidden="1" customWidth="1"/>
    <col min="34" max="34" width="9.28515625" hidden="1" customWidth="1"/>
    <col min="35" max="49" width="0" hidden="1" customWidth="1"/>
  </cols>
  <sheetData>
    <row r="1" spans="1:36" ht="16.5" x14ac:dyDescent="0.3">
      <c r="A1" s="180" t="s">
        <v>124</v>
      </c>
      <c r="B1" s="181"/>
      <c r="C1" s="181"/>
      <c r="D1" s="181"/>
      <c r="E1" s="181"/>
      <c r="F1" s="181"/>
      <c r="G1" s="182"/>
      <c r="I1" s="167" t="s">
        <v>85</v>
      </c>
      <c r="J1" s="168"/>
      <c r="K1" s="168"/>
      <c r="L1" s="159"/>
      <c r="M1" s="24"/>
      <c r="N1" s="68" t="s">
        <v>56</v>
      </c>
      <c r="O1" s="68"/>
      <c r="P1" s="68"/>
      <c r="Q1" s="68"/>
      <c r="R1" s="68"/>
      <c r="S1" s="60" t="s">
        <v>40</v>
      </c>
      <c r="T1" s="24"/>
      <c r="U1" s="25"/>
    </row>
    <row r="2" spans="1:36" ht="13.5" customHeight="1" x14ac:dyDescent="0.25">
      <c r="A2" s="24"/>
      <c r="B2" s="24"/>
      <c r="C2" s="27"/>
      <c r="D2" s="27"/>
      <c r="E2" s="27"/>
      <c r="F2" s="27"/>
      <c r="G2" s="27"/>
      <c r="I2" s="146" t="s">
        <v>114</v>
      </c>
      <c r="J2" s="147" t="s">
        <v>134</v>
      </c>
      <c r="K2" s="76"/>
      <c r="L2" s="160"/>
      <c r="M2" s="24"/>
      <c r="N2" s="68" t="s">
        <v>57</v>
      </c>
      <c r="O2" s="68"/>
      <c r="P2" s="68"/>
      <c r="Q2" s="68"/>
      <c r="R2" s="69"/>
      <c r="S2" s="60" t="s">
        <v>41</v>
      </c>
      <c r="T2" s="24"/>
      <c r="U2" s="25"/>
    </row>
    <row r="3" spans="1:36" ht="13.5" customHeight="1" x14ac:dyDescent="0.25">
      <c r="A3" s="24"/>
      <c r="B3" s="24"/>
      <c r="C3" s="27"/>
      <c r="D3" s="27"/>
      <c r="E3" s="27"/>
      <c r="F3" s="27"/>
      <c r="G3" s="27"/>
      <c r="I3" s="148"/>
      <c r="J3" s="76"/>
      <c r="K3" s="76"/>
      <c r="L3" s="160"/>
      <c r="M3" s="24"/>
      <c r="N3" s="68" t="s">
        <v>64</v>
      </c>
      <c r="O3" s="68"/>
      <c r="P3" s="68"/>
      <c r="Q3" s="68"/>
      <c r="R3" s="69"/>
      <c r="S3" s="60" t="s">
        <v>44</v>
      </c>
      <c r="T3" s="24"/>
      <c r="U3" s="25"/>
    </row>
    <row r="4" spans="1:36" ht="13.5" hidden="1" x14ac:dyDescent="0.25">
      <c r="A4" s="28" t="s">
        <v>37</v>
      </c>
      <c r="B4" s="183"/>
      <c r="C4" s="183"/>
      <c r="D4" s="183"/>
      <c r="E4" s="183"/>
      <c r="F4" s="183"/>
      <c r="G4" s="184"/>
      <c r="I4" s="148"/>
      <c r="J4" s="149" t="str">
        <f>TEXT(B4,"######")</f>
        <v/>
      </c>
      <c r="K4" s="76"/>
      <c r="L4" s="160"/>
      <c r="M4" s="24"/>
      <c r="N4" s="68" t="s">
        <v>65</v>
      </c>
      <c r="O4" s="68"/>
      <c r="P4" s="68"/>
      <c r="Q4" s="68"/>
      <c r="R4" s="68"/>
      <c r="S4" s="60" t="s">
        <v>45</v>
      </c>
      <c r="T4" s="24"/>
      <c r="U4" s="25"/>
    </row>
    <row r="5" spans="1:36" ht="13.5" hidden="1" x14ac:dyDescent="0.25">
      <c r="A5" s="29" t="s">
        <v>38</v>
      </c>
      <c r="B5" s="163"/>
      <c r="C5" s="163"/>
      <c r="D5" s="163"/>
      <c r="E5" s="163"/>
      <c r="F5" s="163"/>
      <c r="G5" s="164"/>
      <c r="I5" s="148"/>
      <c r="J5" s="76"/>
      <c r="K5" s="76"/>
      <c r="L5" s="160"/>
      <c r="M5" s="24"/>
      <c r="N5" s="68" t="s">
        <v>67</v>
      </c>
      <c r="O5" s="68"/>
      <c r="P5" s="68"/>
      <c r="Q5" s="68"/>
      <c r="R5" s="68"/>
      <c r="S5" s="60" t="s">
        <v>46</v>
      </c>
      <c r="T5" s="24"/>
      <c r="U5" s="25"/>
    </row>
    <row r="6" spans="1:36" ht="13.5" hidden="1" x14ac:dyDescent="0.25">
      <c r="A6" s="29" t="s">
        <v>39</v>
      </c>
      <c r="B6" s="165"/>
      <c r="C6" s="165"/>
      <c r="D6" s="165"/>
      <c r="E6" s="165"/>
      <c r="F6" s="165"/>
      <c r="G6" s="166"/>
      <c r="I6" s="148"/>
      <c r="J6" s="76"/>
      <c r="K6" s="76"/>
      <c r="L6" s="160"/>
      <c r="M6" s="24"/>
      <c r="N6" s="68" t="s">
        <v>68</v>
      </c>
      <c r="O6" s="68"/>
      <c r="P6" s="68"/>
      <c r="Q6" s="68"/>
      <c r="R6" s="68"/>
      <c r="S6" s="60" t="s">
        <v>47</v>
      </c>
      <c r="T6" s="24"/>
      <c r="U6" s="25"/>
    </row>
    <row r="7" spans="1:36" ht="13.5" x14ac:dyDescent="0.25">
      <c r="A7" s="28" t="s">
        <v>40</v>
      </c>
      <c r="B7" s="170" t="str">
        <f>J2</f>
        <v>AUTOR</v>
      </c>
      <c r="C7" s="170"/>
      <c r="D7" s="170"/>
      <c r="E7" s="170"/>
      <c r="F7" s="170"/>
      <c r="G7" s="171"/>
      <c r="I7" s="146" t="s">
        <v>112</v>
      </c>
      <c r="J7" s="147" t="s">
        <v>87</v>
      </c>
      <c r="K7" s="76"/>
      <c r="L7" s="160"/>
      <c r="M7" s="24"/>
      <c r="N7" s="68"/>
      <c r="O7" s="68"/>
      <c r="P7" s="68"/>
      <c r="Q7" s="68"/>
      <c r="R7" s="68"/>
      <c r="S7" s="60" t="s">
        <v>48</v>
      </c>
      <c r="T7" s="24"/>
      <c r="U7" s="25"/>
    </row>
    <row r="8" spans="1:36" ht="13.5" hidden="1" x14ac:dyDescent="0.25">
      <c r="A8" s="29" t="str">
        <f>IF(A7=S1,S2,IF(A7=S3,S4,IF(A7=S5,S6,IF(A7=S7,S8,0))))</f>
        <v>RÉU     :</v>
      </c>
      <c r="B8" s="163"/>
      <c r="C8" s="163"/>
      <c r="D8" s="163"/>
      <c r="E8" s="163"/>
      <c r="F8" s="163"/>
      <c r="G8" s="164"/>
      <c r="I8" s="146"/>
      <c r="J8" s="147"/>
      <c r="K8" s="76"/>
      <c r="L8" s="160"/>
      <c r="M8" s="24"/>
      <c r="N8" s="66"/>
      <c r="O8" s="24"/>
      <c r="P8" s="24"/>
      <c r="Q8" s="24"/>
      <c r="R8" s="24"/>
      <c r="S8" s="60" t="s">
        <v>49</v>
      </c>
      <c r="T8" s="24"/>
      <c r="U8" s="25"/>
    </row>
    <row r="9" spans="1:36" ht="13.5" x14ac:dyDescent="0.25">
      <c r="A9" s="32"/>
      <c r="B9" s="33"/>
      <c r="C9" s="34"/>
      <c r="D9" s="34"/>
      <c r="E9" s="62" t="s">
        <v>35</v>
      </c>
      <c r="F9" s="63"/>
      <c r="G9" s="64">
        <f ca="1">TODAY()</f>
        <v>43245</v>
      </c>
      <c r="I9" s="146" t="s">
        <v>113</v>
      </c>
      <c r="J9" s="147" t="s">
        <v>87</v>
      </c>
      <c r="K9" s="76"/>
      <c r="L9" s="160"/>
      <c r="M9" s="24"/>
      <c r="N9" s="66"/>
      <c r="O9" s="24"/>
      <c r="P9" s="24"/>
      <c r="Q9" s="24"/>
      <c r="R9" s="24"/>
      <c r="S9" s="60"/>
      <c r="T9" s="24"/>
      <c r="U9" s="25"/>
    </row>
    <row r="10" spans="1:36" ht="13.5" x14ac:dyDescent="0.25">
      <c r="A10" s="26"/>
      <c r="B10" s="26"/>
      <c r="C10" s="30"/>
      <c r="D10" s="30"/>
      <c r="E10" s="31"/>
      <c r="F10" s="31"/>
      <c r="G10" s="35"/>
      <c r="I10" s="146"/>
      <c r="J10" s="147"/>
      <c r="K10" s="76"/>
      <c r="L10" s="160"/>
      <c r="M10" s="24"/>
      <c r="N10" s="24"/>
      <c r="O10" s="24"/>
      <c r="P10" s="24"/>
      <c r="Q10" s="24"/>
      <c r="R10" s="24"/>
      <c r="S10" s="60"/>
      <c r="T10" s="24"/>
      <c r="U10" s="25"/>
    </row>
    <row r="11" spans="1:36" ht="13.5" hidden="1" x14ac:dyDescent="0.25">
      <c r="A11" s="36" t="s">
        <v>54</v>
      </c>
      <c r="B11" s="37"/>
      <c r="C11" s="174" t="s">
        <v>56</v>
      </c>
      <c r="D11" s="174"/>
      <c r="E11" s="175"/>
      <c r="F11" s="31"/>
      <c r="G11" s="35"/>
      <c r="I11" s="146"/>
      <c r="J11" s="76"/>
      <c r="K11" s="76"/>
      <c r="L11" s="160"/>
      <c r="M11" s="24"/>
      <c r="P11" s="24"/>
      <c r="Q11" s="24"/>
      <c r="R11" s="24"/>
      <c r="S11" s="61"/>
      <c r="T11" s="24"/>
      <c r="U11" s="25"/>
    </row>
    <row r="12" spans="1:36" ht="13.5" hidden="1" x14ac:dyDescent="0.25">
      <c r="A12" s="67" t="s">
        <v>55</v>
      </c>
      <c r="B12" s="31"/>
      <c r="C12" s="176" t="s">
        <v>56</v>
      </c>
      <c r="D12" s="176"/>
      <c r="E12" s="177"/>
      <c r="F12" s="31"/>
      <c r="G12" s="35"/>
      <c r="I12" s="146"/>
      <c r="J12" s="76"/>
      <c r="K12" s="76"/>
      <c r="L12" s="160"/>
      <c r="M12" s="24"/>
      <c r="P12" s="24"/>
      <c r="Q12" s="24"/>
      <c r="R12" s="24"/>
      <c r="S12" s="61"/>
      <c r="T12" s="24"/>
      <c r="U12" s="25"/>
    </row>
    <row r="13" spans="1:36" ht="13.5" hidden="1" x14ac:dyDescent="0.25">
      <c r="A13" s="38" t="s">
        <v>36</v>
      </c>
      <c r="B13" s="39"/>
      <c r="C13" s="178">
        <f ca="1">G9</f>
        <v>43245</v>
      </c>
      <c r="D13" s="178"/>
      <c r="E13" s="179"/>
      <c r="I13" s="146"/>
      <c r="J13" s="76"/>
      <c r="K13" s="76"/>
      <c r="L13" s="160"/>
      <c r="M13" s="24"/>
      <c r="P13" s="24"/>
      <c r="Q13" s="24"/>
      <c r="R13" s="24"/>
      <c r="S13" s="61"/>
      <c r="T13" s="24"/>
      <c r="U13" s="25"/>
    </row>
    <row r="14" spans="1:36" ht="13.5" x14ac:dyDescent="0.25">
      <c r="A14" s="31"/>
      <c r="B14" s="31"/>
      <c r="C14" s="42"/>
      <c r="D14" s="40"/>
      <c r="E14" s="43"/>
      <c r="F14" s="44"/>
      <c r="G14" s="45"/>
      <c r="I14" s="146" t="s">
        <v>129</v>
      </c>
      <c r="J14" s="150"/>
      <c r="K14" s="76"/>
      <c r="L14" s="160"/>
      <c r="M14" s="24"/>
      <c r="N14" s="24"/>
      <c r="O14" s="24"/>
      <c r="P14" s="24"/>
      <c r="Q14" s="24"/>
      <c r="R14" s="24"/>
      <c r="S14" s="61"/>
      <c r="T14" s="24"/>
      <c r="U14" s="25"/>
    </row>
    <row r="15" spans="1:36" ht="13.5" x14ac:dyDescent="0.25">
      <c r="A15" s="115" t="s">
        <v>118</v>
      </c>
      <c r="B15" s="115"/>
      <c r="C15" s="116"/>
      <c r="D15" s="144">
        <v>42522</v>
      </c>
      <c r="E15" s="145">
        <v>42552</v>
      </c>
      <c r="F15" s="144"/>
      <c r="G15" s="144"/>
      <c r="I15" s="146" t="s">
        <v>115</v>
      </c>
      <c r="J15" s="150">
        <v>0</v>
      </c>
      <c r="K15" s="76"/>
      <c r="L15" s="160"/>
      <c r="M15" s="24"/>
      <c r="N15" s="24"/>
      <c r="O15" s="24"/>
      <c r="P15" s="24"/>
      <c r="Q15" s="24"/>
      <c r="R15" s="24"/>
      <c r="S15" s="61"/>
      <c r="T15" s="24"/>
      <c r="U15" s="25"/>
    </row>
    <row r="16" spans="1:36" ht="13.5" x14ac:dyDescent="0.25">
      <c r="A16" s="31" t="s">
        <v>72</v>
      </c>
      <c r="B16" s="31"/>
      <c r="C16" s="42"/>
      <c r="D16" s="140">
        <f>VLOOKUP(J7,Elementos!B2:D14,2,)</f>
        <v>7061.77</v>
      </c>
      <c r="E16" s="139">
        <f>VLOOKUP(J9,Elementos!B2:D14,3,)</f>
        <v>7166.13</v>
      </c>
      <c r="F16" s="139"/>
      <c r="G16" s="45"/>
      <c r="I16" s="146" t="s">
        <v>116</v>
      </c>
      <c r="J16" s="150">
        <v>0</v>
      </c>
      <c r="K16" s="76"/>
      <c r="L16" s="160"/>
      <c r="M16" s="24"/>
      <c r="N16" s="24"/>
      <c r="O16" s="24"/>
      <c r="P16" s="24"/>
      <c r="Q16" s="24"/>
      <c r="R16" s="24"/>
      <c r="S16" s="61"/>
      <c r="T16" s="24"/>
      <c r="U16" s="25"/>
      <c r="AG16" t="s">
        <v>99</v>
      </c>
      <c r="AH16" s="141">
        <v>0</v>
      </c>
      <c r="AI16" s="141">
        <v>0</v>
      </c>
      <c r="AJ16" s="141">
        <v>0</v>
      </c>
    </row>
    <row r="17" spans="1:36" ht="13.5" x14ac:dyDescent="0.25">
      <c r="A17" s="31" t="s">
        <v>73</v>
      </c>
      <c r="B17" s="31"/>
      <c r="C17" s="42"/>
      <c r="D17" s="101">
        <f>D16*97%</f>
        <v>6849.9169000000002</v>
      </c>
      <c r="E17" s="139">
        <f>E16*104%</f>
        <v>7452.7752</v>
      </c>
      <c r="F17" s="100"/>
      <c r="G17" s="45"/>
      <c r="I17" s="146" t="s">
        <v>117</v>
      </c>
      <c r="J17" s="150">
        <v>0</v>
      </c>
      <c r="K17" s="76"/>
      <c r="L17" s="161" t="s">
        <v>133</v>
      </c>
      <c r="M17" s="24"/>
      <c r="N17" s="24"/>
      <c r="O17" s="24"/>
      <c r="P17" s="24"/>
      <c r="Q17" s="24"/>
      <c r="R17" s="24"/>
      <c r="S17" s="61"/>
      <c r="T17" s="24"/>
      <c r="U17" s="25"/>
      <c r="AG17" t="s">
        <v>98</v>
      </c>
      <c r="AH17" s="141">
        <v>0.01</v>
      </c>
      <c r="AI17" s="141">
        <v>0.05</v>
      </c>
      <c r="AJ17" s="141">
        <v>0.35</v>
      </c>
    </row>
    <row r="18" spans="1:36" ht="13.5" x14ac:dyDescent="0.25">
      <c r="A18" s="31" t="s">
        <v>131</v>
      </c>
      <c r="B18" s="31"/>
      <c r="C18" s="42"/>
      <c r="D18" s="101">
        <f>D16*35%</f>
        <v>2471.6194999999998</v>
      </c>
      <c r="E18" s="139">
        <f>E16*35%</f>
        <v>2508.1455000000001</v>
      </c>
      <c r="F18" s="100"/>
      <c r="G18" s="45"/>
      <c r="I18" s="148"/>
      <c r="J18" s="155">
        <v>42522</v>
      </c>
      <c r="K18" s="155">
        <v>42552</v>
      </c>
      <c r="L18" s="156">
        <v>42552</v>
      </c>
      <c r="M18" s="24"/>
      <c r="N18" s="24"/>
      <c r="O18" s="24"/>
      <c r="P18" s="24"/>
      <c r="Q18" s="24"/>
      <c r="R18" s="24"/>
      <c r="S18" s="61"/>
      <c r="T18" s="24"/>
      <c r="U18" s="25"/>
      <c r="AG18" t="s">
        <v>97</v>
      </c>
      <c r="AH18" s="141">
        <v>0.02</v>
      </c>
      <c r="AI18" s="141">
        <v>7.4999999999999997E-2</v>
      </c>
    </row>
    <row r="19" spans="1:36" ht="13.5" x14ac:dyDescent="0.25">
      <c r="A19" s="31" t="s">
        <v>76</v>
      </c>
      <c r="B19" s="31"/>
      <c r="C19" s="42"/>
      <c r="D19" s="101">
        <f>D27</f>
        <v>556.59</v>
      </c>
      <c r="E19" s="101">
        <f>E27</f>
        <v>562.52</v>
      </c>
      <c r="F19" s="100"/>
      <c r="G19" s="45"/>
      <c r="I19" s="151" t="s">
        <v>119</v>
      </c>
      <c r="J19" s="152">
        <v>6957.41</v>
      </c>
      <c r="K19" s="152">
        <v>6957.41</v>
      </c>
      <c r="L19" s="157">
        <v>74.06</v>
      </c>
      <c r="M19" s="24"/>
      <c r="N19" s="24"/>
      <c r="O19" s="24"/>
      <c r="P19" s="24"/>
      <c r="Q19" s="24"/>
      <c r="R19" s="24"/>
      <c r="S19" s="61"/>
      <c r="T19" s="24"/>
      <c r="U19" s="25"/>
      <c r="AG19" t="s">
        <v>96</v>
      </c>
      <c r="AH19" s="141">
        <v>0.03</v>
      </c>
      <c r="AI19" s="141">
        <v>0.1</v>
      </c>
    </row>
    <row r="20" spans="1:36" ht="13.5" x14ac:dyDescent="0.25">
      <c r="A20" s="31" t="s">
        <v>77</v>
      </c>
      <c r="B20" s="31"/>
      <c r="C20" s="42"/>
      <c r="D20" s="101"/>
      <c r="E20" s="139"/>
      <c r="F20" s="100"/>
      <c r="G20" s="45"/>
      <c r="I20" s="151" t="s">
        <v>120</v>
      </c>
      <c r="J20" s="152">
        <v>6261.67</v>
      </c>
      <c r="K20" s="152">
        <v>6261.67</v>
      </c>
      <c r="L20" s="157">
        <v>422.65</v>
      </c>
      <c r="M20" s="24"/>
      <c r="N20" s="24"/>
      <c r="O20" s="24"/>
      <c r="P20" s="24"/>
      <c r="Q20" s="24"/>
      <c r="R20" s="24"/>
      <c r="S20" s="61"/>
      <c r="T20" s="24"/>
      <c r="U20" s="25"/>
      <c r="AG20" t="s">
        <v>95</v>
      </c>
      <c r="AH20" s="141"/>
      <c r="AI20" s="141">
        <v>0.125</v>
      </c>
    </row>
    <row r="21" spans="1:36" ht="13.5" x14ac:dyDescent="0.25">
      <c r="A21" s="31" t="s">
        <v>78</v>
      </c>
      <c r="B21" s="31"/>
      <c r="C21" s="42"/>
      <c r="D21" s="101"/>
      <c r="E21" s="101"/>
      <c r="F21" s="100"/>
      <c r="G21" s="45"/>
      <c r="I21" s="151" t="s">
        <v>130</v>
      </c>
      <c r="J21" s="152">
        <v>2435.09</v>
      </c>
      <c r="K21" s="152">
        <v>2435.09</v>
      </c>
      <c r="L21" s="157">
        <v>25.92</v>
      </c>
      <c r="M21" s="24"/>
      <c r="N21" s="24"/>
      <c r="O21" s="24"/>
      <c r="P21" s="24"/>
      <c r="Q21" s="24"/>
      <c r="R21" s="24"/>
      <c r="S21" s="61"/>
      <c r="T21" s="24"/>
      <c r="U21" s="25"/>
      <c r="AG21" t="s">
        <v>94</v>
      </c>
      <c r="AH21" s="141"/>
    </row>
    <row r="22" spans="1:36" ht="13.5" x14ac:dyDescent="0.25">
      <c r="A22" s="104" t="s">
        <v>82</v>
      </c>
      <c r="B22" s="104"/>
      <c r="C22" s="105"/>
      <c r="D22" s="106">
        <f>SUM(D16:D21)</f>
        <v>16939.896400000001</v>
      </c>
      <c r="E22" s="106">
        <f>SUM(E16:E21)</f>
        <v>17689.5707</v>
      </c>
      <c r="F22" s="103"/>
      <c r="G22" s="111"/>
      <c r="I22" s="151" t="s">
        <v>121</v>
      </c>
      <c r="J22" s="152">
        <v>556.59</v>
      </c>
      <c r="K22" s="152">
        <v>556.59</v>
      </c>
      <c r="L22" s="157">
        <v>5.93</v>
      </c>
      <c r="M22" s="24"/>
      <c r="N22" s="24"/>
      <c r="O22" s="24"/>
      <c r="P22" s="24"/>
      <c r="Q22" s="24"/>
      <c r="R22" s="24"/>
      <c r="S22" s="61"/>
      <c r="T22" s="24"/>
      <c r="U22" s="25"/>
      <c r="AG22" t="s">
        <v>93</v>
      </c>
      <c r="AH22" s="141"/>
    </row>
    <row r="23" spans="1:36" ht="13.5" x14ac:dyDescent="0.25">
      <c r="A23" s="31"/>
      <c r="B23" s="31"/>
      <c r="C23" s="42"/>
      <c r="D23" s="101"/>
      <c r="E23" s="102"/>
      <c r="F23" s="100"/>
      <c r="G23" s="112"/>
      <c r="I23" s="151" t="s">
        <v>122</v>
      </c>
      <c r="J23" s="152"/>
      <c r="K23" s="152"/>
      <c r="L23" s="157"/>
      <c r="M23" s="24"/>
      <c r="N23" s="24"/>
      <c r="O23" s="24"/>
      <c r="P23" s="24"/>
      <c r="Q23" s="24"/>
      <c r="R23" s="24"/>
      <c r="S23" s="61"/>
      <c r="T23" s="24"/>
      <c r="U23" s="25"/>
      <c r="AG23" t="s">
        <v>92</v>
      </c>
    </row>
    <row r="24" spans="1:36" ht="14.25" thickBot="1" x14ac:dyDescent="0.3">
      <c r="A24" s="31" t="s">
        <v>74</v>
      </c>
      <c r="B24" s="31"/>
      <c r="C24" s="42"/>
      <c r="D24" s="101">
        <f>J19</f>
        <v>6957.41</v>
      </c>
      <c r="E24" s="102">
        <f t="shared" ref="E24:E29" si="0">SUM(K19:L19)</f>
        <v>7031.47</v>
      </c>
      <c r="F24" s="100"/>
      <c r="G24" s="112"/>
      <c r="I24" s="153" t="s">
        <v>123</v>
      </c>
      <c r="J24" s="154"/>
      <c r="K24" s="154"/>
      <c r="L24" s="158"/>
      <c r="M24" s="24"/>
      <c r="N24" s="24"/>
      <c r="O24" s="24"/>
      <c r="P24" s="24"/>
      <c r="Q24" s="24"/>
      <c r="R24" s="24"/>
      <c r="S24" s="61"/>
      <c r="T24" s="24"/>
      <c r="U24" s="25"/>
      <c r="AG24" t="s">
        <v>91</v>
      </c>
    </row>
    <row r="25" spans="1:36" ht="13.5" x14ac:dyDescent="0.25">
      <c r="A25" s="31" t="s">
        <v>75</v>
      </c>
      <c r="B25" s="31"/>
      <c r="C25" s="42"/>
      <c r="D25" s="101">
        <f>J20</f>
        <v>6261.67</v>
      </c>
      <c r="E25" s="102">
        <f t="shared" si="0"/>
        <v>6684.32</v>
      </c>
      <c r="F25" s="100"/>
      <c r="G25" s="112"/>
      <c r="M25" s="24"/>
      <c r="N25" s="24"/>
      <c r="O25" s="24"/>
      <c r="P25" s="24"/>
      <c r="Q25" s="24"/>
      <c r="R25" s="24"/>
      <c r="S25" s="61"/>
      <c r="T25" s="24"/>
      <c r="U25" s="25"/>
      <c r="AG25" t="s">
        <v>90</v>
      </c>
    </row>
    <row r="26" spans="1:36" ht="13.5" x14ac:dyDescent="0.25">
      <c r="A26" s="31" t="s">
        <v>132</v>
      </c>
      <c r="B26" s="31"/>
      <c r="C26" s="42"/>
      <c r="D26" s="101">
        <f>J21</f>
        <v>2435.09</v>
      </c>
      <c r="E26" s="102">
        <f>SUM(K21+L21)</f>
        <v>2461.0100000000002</v>
      </c>
      <c r="F26" s="100"/>
      <c r="G26" s="112"/>
      <c r="M26" s="24"/>
      <c r="N26" s="24"/>
      <c r="O26" s="24"/>
      <c r="P26" s="24"/>
      <c r="Q26" s="24"/>
      <c r="R26" s="24"/>
      <c r="S26" s="61"/>
      <c r="T26" s="24"/>
      <c r="U26" s="25"/>
      <c r="AG26" t="s">
        <v>89</v>
      </c>
    </row>
    <row r="27" spans="1:36" ht="13.5" x14ac:dyDescent="0.25">
      <c r="A27" s="31" t="s">
        <v>79</v>
      </c>
      <c r="B27" s="31"/>
      <c r="C27" s="42"/>
      <c r="D27" s="101">
        <f>J22</f>
        <v>556.59</v>
      </c>
      <c r="E27" s="102">
        <f>SUM(K22+L22)</f>
        <v>562.52</v>
      </c>
      <c r="F27" s="100"/>
      <c r="G27" s="100"/>
      <c r="M27" s="24"/>
      <c r="N27" s="24"/>
      <c r="O27" s="24"/>
      <c r="P27" s="24"/>
      <c r="Q27" s="24"/>
      <c r="R27" s="24"/>
      <c r="S27" s="61"/>
      <c r="T27" s="24"/>
      <c r="U27" s="25"/>
      <c r="AG27" t="s">
        <v>88</v>
      </c>
    </row>
    <row r="28" spans="1:36" ht="13.5" x14ac:dyDescent="0.25">
      <c r="A28" s="31" t="s">
        <v>80</v>
      </c>
      <c r="B28" s="31"/>
      <c r="C28" s="42"/>
      <c r="D28" s="101">
        <f>J23</f>
        <v>0</v>
      </c>
      <c r="E28" s="102">
        <f t="shared" si="0"/>
        <v>0</v>
      </c>
      <c r="F28" s="114"/>
      <c r="G28" s="112"/>
      <c r="M28" s="24"/>
      <c r="N28" s="24"/>
      <c r="O28" s="24"/>
      <c r="P28" s="24"/>
      <c r="Q28" s="24"/>
      <c r="R28" s="24"/>
      <c r="S28" s="61"/>
      <c r="T28" s="24"/>
      <c r="U28" s="25"/>
      <c r="AG28" t="s">
        <v>87</v>
      </c>
    </row>
    <row r="29" spans="1:36" ht="13.5" x14ac:dyDescent="0.25">
      <c r="A29" s="31" t="s">
        <v>81</v>
      </c>
      <c r="B29" s="31"/>
      <c r="C29" s="42"/>
      <c r="D29" s="101">
        <f t="shared" ref="D29" si="1">J24</f>
        <v>0</v>
      </c>
      <c r="E29" s="102">
        <f t="shared" si="0"/>
        <v>0</v>
      </c>
      <c r="F29" s="100"/>
      <c r="G29" s="112"/>
      <c r="M29" s="24"/>
      <c r="N29" s="24"/>
      <c r="O29" s="24"/>
      <c r="P29" s="24"/>
      <c r="Q29" s="24"/>
      <c r="R29" s="24"/>
      <c r="S29" s="61"/>
      <c r="T29" s="24"/>
      <c r="U29" s="25"/>
    </row>
    <row r="30" spans="1:36" ht="13.5" x14ac:dyDescent="0.25">
      <c r="A30" s="108" t="s">
        <v>83</v>
      </c>
      <c r="B30" s="108"/>
      <c r="C30" s="109"/>
      <c r="D30" s="110">
        <f>SUM(D24:D29)</f>
        <v>16210.76</v>
      </c>
      <c r="E30" s="110">
        <f>SUM(E24:E29)</f>
        <v>16739.32</v>
      </c>
      <c r="F30" s="107"/>
      <c r="G30" s="113"/>
      <c r="M30" s="24"/>
      <c r="N30" s="24"/>
      <c r="O30" s="24"/>
      <c r="P30" s="24"/>
      <c r="Q30" s="24"/>
      <c r="R30" s="24"/>
      <c r="S30" s="61"/>
      <c r="T30" s="24"/>
      <c r="U30" s="25"/>
    </row>
    <row r="31" spans="1:36" ht="13.5" x14ac:dyDescent="0.25">
      <c r="A31" s="31"/>
      <c r="B31" s="31"/>
      <c r="C31" s="42"/>
      <c r="D31" s="101"/>
      <c r="E31" s="102"/>
      <c r="F31" s="100"/>
      <c r="G31" s="112"/>
      <c r="M31" s="24"/>
      <c r="N31" s="24"/>
      <c r="O31" s="24"/>
      <c r="P31" s="24"/>
      <c r="Q31" s="24"/>
      <c r="R31" s="24"/>
      <c r="S31" s="61"/>
      <c r="T31" s="24"/>
      <c r="U31" s="25"/>
    </row>
    <row r="32" spans="1:36" ht="13.5" x14ac:dyDescent="0.25">
      <c r="A32" s="115" t="s">
        <v>84</v>
      </c>
      <c r="B32" s="115"/>
      <c r="C32" s="116"/>
      <c r="D32" s="117">
        <f>D22-D30</f>
        <v>729.13640000000123</v>
      </c>
      <c r="E32" s="117">
        <f>E22-E30</f>
        <v>950.25070000000051</v>
      </c>
      <c r="F32" s="118"/>
      <c r="G32" s="119"/>
      <c r="M32" s="24"/>
      <c r="N32" s="24"/>
      <c r="O32" s="24"/>
      <c r="P32" s="24"/>
      <c r="Q32" s="24"/>
      <c r="R32" s="24"/>
      <c r="S32" s="61"/>
      <c r="T32" s="24"/>
      <c r="U32" s="25"/>
    </row>
    <row r="33" spans="1:21" ht="13.5" hidden="1" x14ac:dyDescent="0.25">
      <c r="A33" s="142"/>
      <c r="B33" s="142"/>
      <c r="C33" s="143"/>
      <c r="D33" s="138"/>
      <c r="E33" s="138"/>
      <c r="F33" s="100"/>
      <c r="G33" s="112"/>
      <c r="M33" s="24"/>
      <c r="N33" s="24"/>
      <c r="O33" s="24"/>
      <c r="P33" s="24"/>
      <c r="Q33" s="24"/>
      <c r="R33" s="24"/>
      <c r="S33" s="61"/>
      <c r="T33" s="24"/>
      <c r="U33" s="25"/>
    </row>
    <row r="34" spans="1:21" ht="13.5" x14ac:dyDescent="0.25">
      <c r="A34" s="31"/>
      <c r="B34" s="31"/>
      <c r="C34" s="42"/>
      <c r="D34" s="101"/>
      <c r="E34" s="102"/>
      <c r="F34" s="100"/>
      <c r="G34" s="112"/>
      <c r="J34" s="162"/>
      <c r="M34" s="24"/>
      <c r="N34" s="24"/>
      <c r="O34" s="24"/>
      <c r="P34" s="24"/>
      <c r="Q34" s="24"/>
      <c r="R34" s="24"/>
      <c r="S34" s="61"/>
      <c r="T34" s="24"/>
      <c r="U34" s="25"/>
    </row>
    <row r="35" spans="1:21" ht="13.5" x14ac:dyDescent="0.25">
      <c r="A35" s="41" t="s">
        <v>46</v>
      </c>
      <c r="B35" s="172" t="str">
        <f>B7</f>
        <v>AUTOR</v>
      </c>
      <c r="C35" s="172"/>
      <c r="D35" s="172"/>
      <c r="E35" s="172"/>
      <c r="F35" s="172"/>
      <c r="G35" s="173"/>
      <c r="J35" s="162"/>
      <c r="M35" s="24"/>
      <c r="N35" s="24"/>
      <c r="O35" s="24"/>
      <c r="P35" s="24"/>
      <c r="Q35" s="24"/>
      <c r="R35" s="24"/>
      <c r="S35" s="61"/>
      <c r="T35" s="24"/>
      <c r="U35" s="25"/>
    </row>
    <row r="36" spans="1:21" ht="13.5" x14ac:dyDescent="0.25">
      <c r="A36" s="46" t="s">
        <v>0</v>
      </c>
      <c r="B36" s="47" t="s">
        <v>25</v>
      </c>
      <c r="C36" s="47" t="s">
        <v>28</v>
      </c>
      <c r="D36" s="47" t="s">
        <v>26</v>
      </c>
      <c r="E36" s="47" t="s">
        <v>33</v>
      </c>
      <c r="F36" s="47" t="s">
        <v>32</v>
      </c>
      <c r="G36" s="48" t="s">
        <v>25</v>
      </c>
      <c r="J36" s="162"/>
      <c r="M36" s="24"/>
      <c r="N36" s="24"/>
      <c r="O36" s="24"/>
      <c r="P36" s="24"/>
      <c r="Q36" s="24"/>
      <c r="R36" s="24"/>
      <c r="S36" s="61"/>
      <c r="T36" s="24"/>
      <c r="U36" s="25"/>
    </row>
    <row r="37" spans="1:21" ht="13.5" x14ac:dyDescent="0.25">
      <c r="A37" s="49" t="s">
        <v>34</v>
      </c>
      <c r="B37" s="50" t="s">
        <v>26</v>
      </c>
      <c r="C37" s="50" t="s">
        <v>29</v>
      </c>
      <c r="D37" s="50" t="s">
        <v>30</v>
      </c>
      <c r="E37" s="50" t="s">
        <v>42</v>
      </c>
      <c r="F37" s="50" t="s">
        <v>31</v>
      </c>
      <c r="G37" s="51" t="s">
        <v>27</v>
      </c>
      <c r="M37" s="24"/>
      <c r="N37" s="24"/>
      <c r="O37" s="24"/>
      <c r="P37" s="24"/>
      <c r="Q37" s="24"/>
      <c r="R37" s="24"/>
      <c r="S37" s="61"/>
      <c r="T37" s="24"/>
      <c r="U37" s="25"/>
    </row>
    <row r="38" spans="1:21" ht="13.5" x14ac:dyDescent="0.25">
      <c r="A38" s="52">
        <f>D15</f>
        <v>42522</v>
      </c>
      <c r="B38" s="71">
        <f>D32</f>
        <v>729.13640000000123</v>
      </c>
      <c r="C38" s="53">
        <f ca="1">VLOOKUP($G$9,'Composição de Índices'!$C$2:$H$500,6)/VLOOKUP(Analistas!A38,'Composição de Índices'!$C$2:$H$500,6)</f>
        <v>1.0642689834590453</v>
      </c>
      <c r="D38" s="54">
        <f ca="1">ROUND(B38*C38,2)</f>
        <v>776</v>
      </c>
      <c r="E38" s="70">
        <f ca="1">'Composição dos juros'!F9</f>
        <v>0</v>
      </c>
      <c r="F38" s="54">
        <f ca="1">ROUND(D38*E38,2)</f>
        <v>0</v>
      </c>
      <c r="G38" s="54">
        <f ca="1">D38+F38</f>
        <v>776</v>
      </c>
      <c r="M38" s="24"/>
      <c r="N38" s="24"/>
      <c r="O38" s="24"/>
      <c r="P38" s="24"/>
      <c r="Q38" s="24"/>
      <c r="R38" s="24"/>
      <c r="S38" s="61"/>
      <c r="T38" s="24"/>
      <c r="U38" s="25"/>
    </row>
    <row r="39" spans="1:21" ht="13.5" x14ac:dyDescent="0.25">
      <c r="A39" s="52">
        <f>E15</f>
        <v>42552</v>
      </c>
      <c r="B39" s="71">
        <f>E32</f>
        <v>950.25070000000051</v>
      </c>
      <c r="C39" s="53">
        <f ca="1">VLOOKUP($G$9,'Composição de Índices'!$C$2:$H$500,6)/VLOOKUP(Analistas!A39,'Composição de Índices'!$C$2:$H$500,6)</f>
        <v>1.0600288679870968</v>
      </c>
      <c r="D39" s="54">
        <f t="shared" ref="D39:D102" ca="1" si="2">ROUND(B39*C39,2)</f>
        <v>1007.29</v>
      </c>
      <c r="E39" s="70">
        <f ca="1">'Composição dos juros'!F10</f>
        <v>0</v>
      </c>
      <c r="F39" s="54">
        <f t="shared" ref="F39:F102" ca="1" si="3">ROUND(D39*E39,2)</f>
        <v>0</v>
      </c>
      <c r="G39" s="54">
        <f t="shared" ref="G39:G102" ca="1" si="4">D39+F39</f>
        <v>1007.29</v>
      </c>
      <c r="J39" s="162"/>
      <c r="M39" s="24"/>
      <c r="N39" s="24"/>
      <c r="O39" s="24"/>
      <c r="P39" s="24"/>
      <c r="Q39" s="24"/>
      <c r="R39" s="24"/>
      <c r="S39" s="61"/>
      <c r="T39" s="24"/>
      <c r="U39" s="25"/>
    </row>
    <row r="40" spans="1:21" ht="13.5" hidden="1" x14ac:dyDescent="0.25">
      <c r="A40" s="52">
        <v>29281</v>
      </c>
      <c r="B40" s="71">
        <v>0</v>
      </c>
      <c r="C40" s="53">
        <f ca="1">VLOOKUP($G$9,'Composição de Índices'!$C$2:$H$500,6)/VLOOKUP(Analistas!A40,'Composição de Índices'!$C$2:$H$500,6)</f>
        <v>0.110186344414043</v>
      </c>
      <c r="D40" s="54">
        <f t="shared" ca="1" si="2"/>
        <v>0</v>
      </c>
      <c r="E40" s="70">
        <f ca="1">'Composição dos juros'!F11</f>
        <v>0</v>
      </c>
      <c r="F40" s="54">
        <f t="shared" ca="1" si="3"/>
        <v>0</v>
      </c>
      <c r="G40" s="54">
        <f t="shared" ca="1" si="4"/>
        <v>0</v>
      </c>
      <c r="M40" s="24"/>
      <c r="N40" s="24"/>
      <c r="O40" s="24"/>
      <c r="P40" s="24"/>
      <c r="Q40" s="24"/>
      <c r="R40" s="24"/>
      <c r="S40" s="61"/>
      <c r="T40" s="24"/>
      <c r="U40" s="25"/>
    </row>
    <row r="41" spans="1:21" ht="13.5" hidden="1" x14ac:dyDescent="0.25">
      <c r="A41" s="52">
        <v>29312</v>
      </c>
      <c r="B41" s="71">
        <v>0</v>
      </c>
      <c r="C41" s="53">
        <f ca="1">VLOOKUP($G$9,'Composição de Índices'!$C$2:$H$500,6)/VLOOKUP(Analistas!A41,'Composição de Índices'!$C$2:$H$500,6)</f>
        <v>0.10625572514711441</v>
      </c>
      <c r="D41" s="54">
        <f t="shared" ca="1" si="2"/>
        <v>0</v>
      </c>
      <c r="E41" s="70">
        <f ca="1">'Composição dos juros'!F12</f>
        <v>0</v>
      </c>
      <c r="F41" s="54">
        <f t="shared" ca="1" si="3"/>
        <v>0</v>
      </c>
      <c r="G41" s="54">
        <f t="shared" ca="1" si="4"/>
        <v>0</v>
      </c>
      <c r="M41" s="24"/>
      <c r="N41" s="24"/>
      <c r="O41" s="24"/>
      <c r="P41" s="24"/>
      <c r="Q41" s="24"/>
      <c r="R41" s="24"/>
      <c r="S41" s="61"/>
      <c r="T41" s="24"/>
      <c r="U41" s="25"/>
    </row>
    <row r="42" spans="1:21" ht="13.5" hidden="1" x14ac:dyDescent="0.25">
      <c r="A42" s="52">
        <v>29342</v>
      </c>
      <c r="B42" s="71">
        <v>0</v>
      </c>
      <c r="C42" s="53">
        <f ca="1">VLOOKUP($G$9,'Composição de Índices'!$C$2:$H$500,6)/VLOOKUP(Analistas!A42,'Composição de Índices'!$C$2:$H$500,6)</f>
        <v>0.10246556397420638</v>
      </c>
      <c r="D42" s="54">
        <f t="shared" ca="1" si="2"/>
        <v>0</v>
      </c>
      <c r="E42" s="70">
        <f ca="1">'Composição dos juros'!F13</f>
        <v>0</v>
      </c>
      <c r="F42" s="54">
        <f t="shared" ca="1" si="3"/>
        <v>0</v>
      </c>
      <c r="G42" s="54">
        <f t="shared" ca="1" si="4"/>
        <v>0</v>
      </c>
      <c r="M42" s="24"/>
      <c r="N42" s="24"/>
      <c r="O42" s="24"/>
      <c r="P42" s="24"/>
      <c r="Q42" s="24"/>
      <c r="R42" s="24"/>
      <c r="S42" s="61"/>
      <c r="T42" s="24"/>
      <c r="U42" s="25"/>
    </row>
    <row r="43" spans="1:21" ht="13.5" hidden="1" x14ac:dyDescent="0.25">
      <c r="A43" s="52">
        <v>29373</v>
      </c>
      <c r="B43" s="71">
        <v>0</v>
      </c>
      <c r="C43" s="53">
        <f ca="1">VLOOKUP($G$9,'Composição de Índices'!$C$2:$H$500,6)/VLOOKUP(Analistas!A43,'Composição de Índices'!$C$2:$H$500,6)</f>
        <v>9.9096837893331902E-2</v>
      </c>
      <c r="D43" s="54">
        <f t="shared" ca="1" si="2"/>
        <v>0</v>
      </c>
      <c r="E43" s="70">
        <f ca="1">'Composição dos juros'!F14</f>
        <v>0</v>
      </c>
      <c r="F43" s="54">
        <f t="shared" ca="1" si="3"/>
        <v>0</v>
      </c>
      <c r="G43" s="54">
        <f t="shared" ca="1" si="4"/>
        <v>0</v>
      </c>
      <c r="M43" s="24"/>
      <c r="N43" s="24"/>
      <c r="O43" s="24"/>
      <c r="P43" s="24"/>
      <c r="Q43" s="24"/>
      <c r="R43" s="24"/>
      <c r="S43" s="24"/>
      <c r="T43" s="24"/>
      <c r="U43" s="25"/>
    </row>
    <row r="44" spans="1:21" hidden="1" x14ac:dyDescent="0.2">
      <c r="A44" s="52">
        <v>29403</v>
      </c>
      <c r="B44" s="71">
        <v>0</v>
      </c>
      <c r="C44" s="53">
        <f ca="1">VLOOKUP($G$9,'Composição de Índices'!$C$2:$H$500,6)/VLOOKUP(Analistas!A44,'Composição de Índices'!$C$2:$H$500,6)</f>
        <v>9.6023458140188506E-2</v>
      </c>
      <c r="D44" s="54">
        <f t="shared" ca="1" si="2"/>
        <v>0</v>
      </c>
      <c r="E44" s="70">
        <f ca="1">'Composição dos juros'!F15</f>
        <v>0</v>
      </c>
      <c r="F44" s="54">
        <f t="shared" ca="1" si="3"/>
        <v>0</v>
      </c>
      <c r="G44" s="54">
        <f t="shared" ca="1" si="4"/>
        <v>0</v>
      </c>
    </row>
    <row r="45" spans="1:21" hidden="1" x14ac:dyDescent="0.2">
      <c r="A45" s="52">
        <v>29434</v>
      </c>
      <c r="B45" s="71">
        <v>0</v>
      </c>
      <c r="C45" s="53">
        <f ca="1">VLOOKUP($G$9,'Composição de Índices'!$C$2:$H$500,6)/VLOOKUP(Analistas!A45,'Composição de Índices'!$C$2:$H$500,6)</f>
        <v>9.304546190535623E-2</v>
      </c>
      <c r="D45" s="54">
        <f t="shared" ca="1" si="2"/>
        <v>0</v>
      </c>
      <c r="E45" s="70">
        <f ca="1">'Composição dos juros'!F16</f>
        <v>0</v>
      </c>
      <c r="F45" s="54">
        <f t="shared" ca="1" si="3"/>
        <v>0</v>
      </c>
      <c r="G45" s="54">
        <f t="shared" ca="1" si="4"/>
        <v>0</v>
      </c>
    </row>
    <row r="46" spans="1:21" hidden="1" x14ac:dyDescent="0.2">
      <c r="A46" s="52">
        <v>29465</v>
      </c>
      <c r="B46" s="71">
        <v>0</v>
      </c>
      <c r="C46" s="53">
        <f ca="1">VLOOKUP($G$9,'Composição de Índices'!$C$2:$H$500,6)/VLOOKUP(Analistas!A46,'Composição de Índices'!$C$2:$H$500,6)</f>
        <v>9.0159771501511304E-2</v>
      </c>
      <c r="D46" s="54">
        <f t="shared" ca="1" si="2"/>
        <v>0</v>
      </c>
      <c r="E46" s="70">
        <f ca="1">'Composição dos juros'!F17</f>
        <v>0</v>
      </c>
      <c r="F46" s="54">
        <f t="shared" ca="1" si="3"/>
        <v>0</v>
      </c>
      <c r="G46" s="54">
        <f t="shared" ca="1" si="4"/>
        <v>0</v>
      </c>
    </row>
    <row r="47" spans="1:21" hidden="1" x14ac:dyDescent="0.2">
      <c r="A47" s="52">
        <v>29495</v>
      </c>
      <c r="B47" s="71">
        <v>0</v>
      </c>
      <c r="C47" s="53">
        <f ca="1">VLOOKUP($G$9,'Composição de Índices'!$C$2:$H$500,6)/VLOOKUP(Analistas!A47,'Composição de Índices'!$C$2:$H$500,6)</f>
        <v>8.7533349801703866E-2</v>
      </c>
      <c r="D47" s="54">
        <f t="shared" ca="1" si="2"/>
        <v>0</v>
      </c>
      <c r="E47" s="70">
        <f ca="1">'Composição dos juros'!F18</f>
        <v>0</v>
      </c>
      <c r="F47" s="54">
        <f t="shared" ca="1" si="3"/>
        <v>0</v>
      </c>
      <c r="G47" s="54">
        <f t="shared" ca="1" si="4"/>
        <v>0</v>
      </c>
    </row>
    <row r="48" spans="1:21" hidden="1" x14ac:dyDescent="0.2">
      <c r="A48" s="52">
        <v>29526</v>
      </c>
      <c r="B48" s="71">
        <v>0</v>
      </c>
      <c r="C48" s="53">
        <f ca="1">VLOOKUP($G$9,'Composição de Índices'!$C$2:$H$500,6)/VLOOKUP(Analistas!A48,'Composição de Índices'!$C$2:$H$500,6)</f>
        <v>8.4819622941950987E-2</v>
      </c>
      <c r="D48" s="54">
        <f t="shared" ca="1" si="2"/>
        <v>0</v>
      </c>
      <c r="E48" s="70">
        <f ca="1">'Composição dos juros'!F19</f>
        <v>0</v>
      </c>
      <c r="F48" s="54">
        <f t="shared" ca="1" si="3"/>
        <v>0</v>
      </c>
      <c r="G48" s="54">
        <f t="shared" ca="1" si="4"/>
        <v>0</v>
      </c>
    </row>
    <row r="49" spans="1:7" hidden="1" x14ac:dyDescent="0.2">
      <c r="A49" s="52">
        <v>29556</v>
      </c>
      <c r="B49" s="71">
        <v>0</v>
      </c>
      <c r="C49" s="53">
        <f ca="1">VLOOKUP($G$9,'Composição de Índices'!$C$2:$H$500,6)/VLOOKUP(Analistas!A49,'Composição de Índices'!$C$2:$H$500,6)</f>
        <v>8.2189938579904642E-2</v>
      </c>
      <c r="D49" s="54">
        <f t="shared" ca="1" si="2"/>
        <v>0</v>
      </c>
      <c r="E49" s="70">
        <f ca="1">'Composição dos juros'!F20</f>
        <v>0</v>
      </c>
      <c r="F49" s="54">
        <f t="shared" ca="1" si="3"/>
        <v>0</v>
      </c>
      <c r="G49" s="54">
        <f t="shared" ca="1" si="4"/>
        <v>0</v>
      </c>
    </row>
    <row r="50" spans="1:7" hidden="1" x14ac:dyDescent="0.2">
      <c r="A50" s="52">
        <v>29587</v>
      </c>
      <c r="B50" s="71">
        <v>0</v>
      </c>
      <c r="C50" s="53">
        <f ca="1">VLOOKUP($G$9,'Composição de Índices'!$C$2:$H$500,6)/VLOOKUP(Analistas!A50,'Composição de Índices'!$C$2:$H$500,6)</f>
        <v>7.8650818678969003E-2</v>
      </c>
      <c r="D50" s="54">
        <f t="shared" ca="1" si="2"/>
        <v>0</v>
      </c>
      <c r="E50" s="70">
        <f ca="1">'Composição dos juros'!F21</f>
        <v>0</v>
      </c>
      <c r="F50" s="54">
        <f t="shared" ca="1" si="3"/>
        <v>0</v>
      </c>
      <c r="G50" s="54">
        <f t="shared" ca="1" si="4"/>
        <v>0</v>
      </c>
    </row>
    <row r="51" spans="1:7" hidden="1" x14ac:dyDescent="0.2">
      <c r="A51" s="52">
        <v>29618</v>
      </c>
      <c r="B51" s="71">
        <v>0</v>
      </c>
      <c r="C51" s="53">
        <f ca="1">VLOOKUP($G$9,'Composição de Índices'!$C$2:$H$500,6)/VLOOKUP(Analistas!A51,'Composição de Índices'!$C$2:$H$500,6)</f>
        <v>7.4905058605442928E-2</v>
      </c>
      <c r="D51" s="54">
        <f t="shared" ca="1" si="2"/>
        <v>0</v>
      </c>
      <c r="E51" s="70">
        <f ca="1">'Composição dos juros'!F22</f>
        <v>0</v>
      </c>
      <c r="F51" s="54">
        <f t="shared" ca="1" si="3"/>
        <v>0</v>
      </c>
      <c r="G51" s="54">
        <f t="shared" ca="1" si="4"/>
        <v>0</v>
      </c>
    </row>
    <row r="52" spans="1:7" hidden="1" x14ac:dyDescent="0.2">
      <c r="A52" s="52">
        <v>29646</v>
      </c>
      <c r="B52" s="71">
        <v>0</v>
      </c>
      <c r="C52" s="53">
        <f ca="1">VLOOKUP($G$9,'Composição de Índices'!$C$2:$H$500,6)/VLOOKUP(Analistas!A52,'Composição de Índices'!$C$2:$H$500,6)</f>
        <v>7.0333639604299447E-2</v>
      </c>
      <c r="D52" s="54">
        <f t="shared" ca="1" si="2"/>
        <v>0</v>
      </c>
      <c r="E52" s="70">
        <f ca="1">'Composição dos juros'!F23</f>
        <v>0</v>
      </c>
      <c r="F52" s="54">
        <f t="shared" ca="1" si="3"/>
        <v>0</v>
      </c>
      <c r="G52" s="54">
        <f t="shared" ca="1" si="4"/>
        <v>0</v>
      </c>
    </row>
    <row r="53" spans="1:7" hidden="1" x14ac:dyDescent="0.2">
      <c r="A53" s="52">
        <v>29677</v>
      </c>
      <c r="B53" s="71">
        <v>0</v>
      </c>
      <c r="C53" s="53">
        <f ca="1">VLOOKUP($G$9,'Composição de Índices'!$C$2:$H$500,6)/VLOOKUP(Analistas!A53,'Composição de Índices'!$C$2:$H$500,6)</f>
        <v>6.6165025851979378E-2</v>
      </c>
      <c r="D53" s="54">
        <f t="shared" ca="1" si="2"/>
        <v>0</v>
      </c>
      <c r="E53" s="70">
        <f ca="1">'Composição dos juros'!F24</f>
        <v>0</v>
      </c>
      <c r="F53" s="54">
        <f t="shared" ca="1" si="3"/>
        <v>0</v>
      </c>
      <c r="G53" s="54">
        <f t="shared" ca="1" si="4"/>
        <v>0</v>
      </c>
    </row>
    <row r="54" spans="1:7" hidden="1" x14ac:dyDescent="0.2">
      <c r="A54" s="52">
        <v>29707</v>
      </c>
      <c r="B54" s="71">
        <v>0</v>
      </c>
      <c r="C54" s="53">
        <f ca="1">VLOOKUP($G$9,'Composição de Índices'!$C$2:$H$500,6)/VLOOKUP(Analistas!A54,'Composição de Índices'!$C$2:$H$500,6)</f>
        <v>6.2419943037213863E-2</v>
      </c>
      <c r="D54" s="54">
        <f t="shared" ca="1" si="2"/>
        <v>0</v>
      </c>
      <c r="E54" s="70">
        <f ca="1">'Composição dos juros'!F25</f>
        <v>0</v>
      </c>
      <c r="F54" s="54">
        <f t="shared" ca="1" si="3"/>
        <v>0</v>
      </c>
      <c r="G54" s="54">
        <f t="shared" ca="1" si="4"/>
        <v>0</v>
      </c>
    </row>
    <row r="55" spans="1:7" hidden="1" x14ac:dyDescent="0.2">
      <c r="A55" s="52">
        <v>29738</v>
      </c>
      <c r="B55" s="71">
        <v>0</v>
      </c>
      <c r="C55" s="53">
        <f ca="1">VLOOKUP($G$9,'Composição de Índices'!$C$2:$H$500,6)/VLOOKUP(Analistas!A55,'Composição de Índices'!$C$2:$H$500,6)</f>
        <v>5.8886846176262837E-2</v>
      </c>
      <c r="D55" s="54">
        <f t="shared" ca="1" si="2"/>
        <v>0</v>
      </c>
      <c r="E55" s="70">
        <f ca="1">'Composição dos juros'!F26</f>
        <v>0</v>
      </c>
      <c r="F55" s="54">
        <f t="shared" ca="1" si="3"/>
        <v>0</v>
      </c>
      <c r="G55" s="54">
        <f t="shared" ca="1" si="4"/>
        <v>0</v>
      </c>
    </row>
    <row r="56" spans="1:7" hidden="1" x14ac:dyDescent="0.2">
      <c r="A56" s="52">
        <v>29768</v>
      </c>
      <c r="B56" s="71">
        <v>0</v>
      </c>
      <c r="C56" s="53">
        <f ca="1">VLOOKUP($G$9,'Composição de Índices'!$C$2:$H$500,6)/VLOOKUP(Analistas!A56,'Composição de Índices'!$C$2:$H$500,6)</f>
        <v>5.5553713482428796E-2</v>
      </c>
      <c r="D56" s="54">
        <f t="shared" ca="1" si="2"/>
        <v>0</v>
      </c>
      <c r="E56" s="70">
        <f ca="1">'Composição dos juros'!F27</f>
        <v>0</v>
      </c>
      <c r="F56" s="54">
        <f t="shared" ca="1" si="3"/>
        <v>0</v>
      </c>
      <c r="G56" s="54">
        <f t="shared" ca="1" si="4"/>
        <v>0</v>
      </c>
    </row>
    <row r="57" spans="1:7" hidden="1" x14ac:dyDescent="0.2">
      <c r="A57" s="52">
        <v>29799</v>
      </c>
      <c r="B57" s="71">
        <v>0</v>
      </c>
      <c r="C57" s="53">
        <f ca="1">VLOOKUP($G$9,'Composição de Índices'!$C$2:$H$500,6)/VLOOKUP(Analistas!A57,'Composição de Índices'!$C$2:$H$500,6)</f>
        <v>5.2409277156666344E-2</v>
      </c>
      <c r="D57" s="54">
        <f t="shared" ca="1" si="2"/>
        <v>0</v>
      </c>
      <c r="E57" s="70">
        <f ca="1">'Composição dos juros'!F28</f>
        <v>0</v>
      </c>
      <c r="F57" s="54">
        <f t="shared" ca="1" si="3"/>
        <v>0</v>
      </c>
      <c r="G57" s="54">
        <f t="shared" ca="1" si="4"/>
        <v>0</v>
      </c>
    </row>
    <row r="58" spans="1:7" hidden="1" x14ac:dyDescent="0.2">
      <c r="A58" s="52">
        <v>29830</v>
      </c>
      <c r="B58" s="71">
        <v>0</v>
      </c>
      <c r="C58" s="53">
        <f ca="1">VLOOKUP($G$9,'Composição de Índices'!$C$2:$H$500,6)/VLOOKUP(Analistas!A58,'Composição de Índices'!$C$2:$H$500,6)</f>
        <v>4.9536164423196118E-2</v>
      </c>
      <c r="D58" s="54">
        <f t="shared" ca="1" si="2"/>
        <v>0</v>
      </c>
      <c r="E58" s="70">
        <f ca="1">'Composição dos juros'!F29</f>
        <v>0</v>
      </c>
      <c r="F58" s="54">
        <f t="shared" ca="1" si="3"/>
        <v>0</v>
      </c>
      <c r="G58" s="54">
        <f t="shared" ca="1" si="4"/>
        <v>0</v>
      </c>
    </row>
    <row r="59" spans="1:7" hidden="1" x14ac:dyDescent="0.2">
      <c r="A59" s="52">
        <v>29860</v>
      </c>
      <c r="B59" s="71">
        <v>0</v>
      </c>
      <c r="C59" s="53">
        <f ca="1">VLOOKUP($G$9,'Composição de Índices'!$C$2:$H$500,6)/VLOOKUP(Analistas!A59,'Composição de Índices'!$C$2:$H$500,6)</f>
        <v>4.6864691174221665E-2</v>
      </c>
      <c r="D59" s="54">
        <f t="shared" ca="1" si="2"/>
        <v>0</v>
      </c>
      <c r="E59" s="70">
        <f ca="1">'Composição dos juros'!F30</f>
        <v>0</v>
      </c>
      <c r="F59" s="54">
        <f t="shared" ca="1" si="3"/>
        <v>0</v>
      </c>
      <c r="G59" s="54">
        <f t="shared" ca="1" si="4"/>
        <v>0</v>
      </c>
    </row>
    <row r="60" spans="1:7" hidden="1" x14ac:dyDescent="0.2">
      <c r="A60" s="52">
        <v>29891</v>
      </c>
      <c r="B60" s="71">
        <v>0</v>
      </c>
      <c r="C60" s="53">
        <f ca="1">VLOOKUP($G$9,'Composição de Índices'!$C$2:$H$500,6)/VLOOKUP(Analistas!A60,'Composição de Índices'!$C$2:$H$500,6)</f>
        <v>4.4337294734831452E-2</v>
      </c>
      <c r="D60" s="54">
        <f t="shared" ca="1" si="2"/>
        <v>0</v>
      </c>
      <c r="E60" s="70">
        <f ca="1">'Composição dos juros'!F31</f>
        <v>0</v>
      </c>
      <c r="F60" s="54">
        <f t="shared" ca="1" si="3"/>
        <v>0</v>
      </c>
      <c r="G60" s="54">
        <f t="shared" ca="1" si="4"/>
        <v>0</v>
      </c>
    </row>
    <row r="61" spans="1:7" hidden="1" x14ac:dyDescent="0.2">
      <c r="A61" s="52">
        <v>29921</v>
      </c>
      <c r="B61" s="71">
        <v>0</v>
      </c>
      <c r="C61" s="53">
        <f ca="1">VLOOKUP($G$9,'Composição de Índices'!$C$2:$H$500,6)/VLOOKUP(Analistas!A61,'Composição de Índices'!$C$2:$H$500,6)</f>
        <v>4.2025938683022526E-2</v>
      </c>
      <c r="D61" s="54">
        <f t="shared" ca="1" si="2"/>
        <v>0</v>
      </c>
      <c r="E61" s="70">
        <f ca="1">'Composição dos juros'!F32</f>
        <v>0</v>
      </c>
      <c r="F61" s="54">
        <f t="shared" ca="1" si="3"/>
        <v>0</v>
      </c>
      <c r="G61" s="54">
        <f t="shared" ca="1" si="4"/>
        <v>0</v>
      </c>
    </row>
    <row r="62" spans="1:7" hidden="1" x14ac:dyDescent="0.2">
      <c r="A62" s="52">
        <v>29952</v>
      </c>
      <c r="B62" s="71">
        <v>0</v>
      </c>
      <c r="C62" s="53">
        <f ca="1">VLOOKUP($G$9,'Composição de Índices'!$C$2:$H$500,6)/VLOOKUP(Analistas!A62,'Composição de Índices'!$C$2:$H$500,6)</f>
        <v>3.9948574647458386E-2</v>
      </c>
      <c r="D62" s="54">
        <f t="shared" ca="1" si="2"/>
        <v>0</v>
      </c>
      <c r="E62" s="70">
        <f ca="1">'Composição dos juros'!F33</f>
        <v>0</v>
      </c>
      <c r="F62" s="54">
        <f t="shared" ca="1" si="3"/>
        <v>0</v>
      </c>
      <c r="G62" s="54">
        <f t="shared" ca="1" si="4"/>
        <v>0</v>
      </c>
    </row>
    <row r="63" spans="1:7" hidden="1" x14ac:dyDescent="0.2">
      <c r="A63" s="52">
        <v>29983</v>
      </c>
      <c r="B63" s="71">
        <v>0</v>
      </c>
      <c r="C63" s="53">
        <f ca="1">VLOOKUP($G$9,'Composição de Índices'!$C$2:$H$500,6)/VLOOKUP(Analistas!A63,'Composição de Índices'!$C$2:$H$500,6)</f>
        <v>3.8046211726526266E-2</v>
      </c>
      <c r="D63" s="54">
        <f t="shared" ca="1" si="2"/>
        <v>0</v>
      </c>
      <c r="E63" s="70">
        <f ca="1">'Composição dos juros'!F34</f>
        <v>0</v>
      </c>
      <c r="F63" s="54">
        <f t="shared" ca="1" si="3"/>
        <v>0</v>
      </c>
      <c r="G63" s="54">
        <f t="shared" ca="1" si="4"/>
        <v>0</v>
      </c>
    </row>
    <row r="64" spans="1:7" hidden="1" x14ac:dyDescent="0.2">
      <c r="A64" s="52">
        <v>30011</v>
      </c>
      <c r="B64" s="71">
        <v>0</v>
      </c>
      <c r="C64" s="53">
        <f ca="1">VLOOKUP($G$9,'Composição de Índices'!$C$2:$H$500,6)/VLOOKUP(Analistas!A64,'Composição de Índices'!$C$2:$H$500,6)</f>
        <v>3.6234555171534816E-2</v>
      </c>
      <c r="D64" s="54">
        <f t="shared" ca="1" si="2"/>
        <v>0</v>
      </c>
      <c r="E64" s="70">
        <f ca="1">'Composição dos juros'!F35</f>
        <v>0</v>
      </c>
      <c r="F64" s="54">
        <f t="shared" ca="1" si="3"/>
        <v>0</v>
      </c>
      <c r="G64" s="54">
        <f t="shared" ca="1" si="4"/>
        <v>0</v>
      </c>
    </row>
    <row r="65" spans="1:7" hidden="1" x14ac:dyDescent="0.2">
      <c r="A65" s="52">
        <v>30042</v>
      </c>
      <c r="B65" s="71">
        <v>0</v>
      </c>
      <c r="C65" s="53">
        <f ca="1">VLOOKUP($G$9,'Composição de Índices'!$C$2:$H$500,6)/VLOOKUP(Analistas!A65,'Composição de Índices'!$C$2:$H$500,6)</f>
        <v>3.450908991196134E-2</v>
      </c>
      <c r="D65" s="54">
        <f t="shared" ca="1" si="2"/>
        <v>0</v>
      </c>
      <c r="E65" s="70">
        <f ca="1">'Composição dos juros'!F36</f>
        <v>0</v>
      </c>
      <c r="F65" s="54">
        <f t="shared" ca="1" si="3"/>
        <v>0</v>
      </c>
      <c r="G65" s="54">
        <f t="shared" ca="1" si="4"/>
        <v>0</v>
      </c>
    </row>
    <row r="66" spans="1:7" hidden="1" x14ac:dyDescent="0.2">
      <c r="A66" s="52">
        <v>30072</v>
      </c>
      <c r="B66" s="71">
        <v>0</v>
      </c>
      <c r="C66" s="53">
        <f ca="1">VLOOKUP($G$9,'Composição de Índices'!$C$2:$H$500,6)/VLOOKUP(Analistas!A66,'Composição de Índices'!$C$2:$H$500,6)</f>
        <v>3.2710087567462368E-2</v>
      </c>
      <c r="D66" s="54">
        <f t="shared" ca="1" si="2"/>
        <v>0</v>
      </c>
      <c r="E66" s="70">
        <f ca="1">'Composição dos juros'!F37</f>
        <v>0</v>
      </c>
      <c r="F66" s="54">
        <f t="shared" ca="1" si="3"/>
        <v>0</v>
      </c>
      <c r="G66" s="54">
        <f t="shared" ca="1" si="4"/>
        <v>0</v>
      </c>
    </row>
    <row r="67" spans="1:7" hidden="1" x14ac:dyDescent="0.2">
      <c r="A67" s="52">
        <v>30103</v>
      </c>
      <c r="B67" s="71">
        <v>0</v>
      </c>
      <c r="C67" s="53">
        <f ca="1">VLOOKUP($G$9,'Composição de Índices'!$C$2:$H$500,6)/VLOOKUP(Analistas!A67,'Composição de Índices'!$C$2:$H$500,6)</f>
        <v>3.100488936751342E-2</v>
      </c>
      <c r="D67" s="54">
        <f t="shared" ca="1" si="2"/>
        <v>0</v>
      </c>
      <c r="E67" s="70">
        <f ca="1">'Composição dos juros'!F38</f>
        <v>0</v>
      </c>
      <c r="F67" s="54">
        <f t="shared" ca="1" si="3"/>
        <v>0</v>
      </c>
      <c r="G67" s="54">
        <f t="shared" ca="1" si="4"/>
        <v>0</v>
      </c>
    </row>
    <row r="68" spans="1:7" hidden="1" x14ac:dyDescent="0.2">
      <c r="A68" s="52">
        <v>30133</v>
      </c>
      <c r="B68" s="71">
        <v>0</v>
      </c>
      <c r="C68" s="53">
        <f ca="1">VLOOKUP($G$9,'Composição de Índices'!$C$2:$H$500,6)/VLOOKUP(Analistas!A68,'Composição de Índices'!$C$2:$H$500,6)</f>
        <v>2.9388451583638321E-2</v>
      </c>
      <c r="D68" s="54">
        <f t="shared" ca="1" si="2"/>
        <v>0</v>
      </c>
      <c r="E68" s="70">
        <f ca="1">'Composição dos juros'!F39</f>
        <v>0</v>
      </c>
      <c r="F68" s="54">
        <f t="shared" ca="1" si="3"/>
        <v>0</v>
      </c>
      <c r="G68" s="54">
        <f t="shared" ca="1" si="4"/>
        <v>0</v>
      </c>
    </row>
    <row r="69" spans="1:7" hidden="1" x14ac:dyDescent="0.2">
      <c r="A69" s="52">
        <v>30164</v>
      </c>
      <c r="B69" s="71">
        <v>0</v>
      </c>
      <c r="C69" s="53">
        <f ca="1">VLOOKUP($G$9,'Composição de Índices'!$C$2:$H$500,6)/VLOOKUP(Analistas!A69,'Composição de Índices'!$C$2:$H$500,6)</f>
        <v>2.7725015200272374E-2</v>
      </c>
      <c r="D69" s="54">
        <f t="shared" ca="1" si="2"/>
        <v>0</v>
      </c>
      <c r="E69" s="70">
        <f ca="1">'Composição dos juros'!F40</f>
        <v>0</v>
      </c>
      <c r="F69" s="54">
        <f t="shared" ca="1" si="3"/>
        <v>0</v>
      </c>
      <c r="G69" s="54">
        <f t="shared" ca="1" si="4"/>
        <v>0</v>
      </c>
    </row>
    <row r="70" spans="1:7" hidden="1" x14ac:dyDescent="0.2">
      <c r="A70" s="52">
        <v>30195</v>
      </c>
      <c r="B70" s="71">
        <v>0</v>
      </c>
      <c r="C70" s="53">
        <f ca="1">VLOOKUP($G$9,'Composição de Índices'!$C$2:$H$500,6)/VLOOKUP(Analistas!A70,'Composição de Índices'!$C$2:$H$500,6)</f>
        <v>2.591122106779796E-2</v>
      </c>
      <c r="D70" s="54">
        <f t="shared" ca="1" si="2"/>
        <v>0</v>
      </c>
      <c r="E70" s="70">
        <f ca="1">'Composição dos juros'!F41</f>
        <v>0</v>
      </c>
      <c r="F70" s="54">
        <f t="shared" ca="1" si="3"/>
        <v>0</v>
      </c>
      <c r="G70" s="54">
        <f t="shared" ca="1" si="4"/>
        <v>0</v>
      </c>
    </row>
    <row r="71" spans="1:7" hidden="1" x14ac:dyDescent="0.2">
      <c r="A71" s="52">
        <v>30225</v>
      </c>
      <c r="B71" s="71">
        <v>0</v>
      </c>
      <c r="C71" s="53">
        <f ca="1">VLOOKUP($G$9,'Composição de Índices'!$C$2:$H$500,6)/VLOOKUP(Analistas!A71,'Composição de Índices'!$C$2:$H$500,6)</f>
        <v>2.4216142917353658E-2</v>
      </c>
      <c r="D71" s="54">
        <f t="shared" ca="1" si="2"/>
        <v>0</v>
      </c>
      <c r="E71" s="70">
        <f ca="1">'Composição dos juros'!F42</f>
        <v>0</v>
      </c>
      <c r="F71" s="54">
        <f t="shared" ca="1" si="3"/>
        <v>0</v>
      </c>
      <c r="G71" s="54">
        <f t="shared" ca="1" si="4"/>
        <v>0</v>
      </c>
    </row>
    <row r="72" spans="1:7" hidden="1" x14ac:dyDescent="0.2">
      <c r="A72" s="52">
        <v>30256</v>
      </c>
      <c r="B72" s="71">
        <v>0</v>
      </c>
      <c r="C72" s="53">
        <f ca="1">VLOOKUP($G$9,'Composição de Índices'!$C$2:$H$500,6)/VLOOKUP(Analistas!A72,'Composição de Índices'!$C$2:$H$500,6)</f>
        <v>2.2631896040997732E-2</v>
      </c>
      <c r="D72" s="54">
        <f t="shared" ca="1" si="2"/>
        <v>0</v>
      </c>
      <c r="E72" s="70">
        <f ca="1">'Composição dos juros'!F43</f>
        <v>0</v>
      </c>
      <c r="F72" s="54">
        <f t="shared" ca="1" si="3"/>
        <v>0</v>
      </c>
      <c r="G72" s="54">
        <f t="shared" ca="1" si="4"/>
        <v>0</v>
      </c>
    </row>
    <row r="73" spans="1:7" hidden="1" x14ac:dyDescent="0.2">
      <c r="A73" s="52">
        <v>30286</v>
      </c>
      <c r="B73" s="71">
        <v>0</v>
      </c>
      <c r="C73" s="53">
        <f ca="1">VLOOKUP($G$9,'Composição de Índices'!$C$2:$H$500,6)/VLOOKUP(Analistas!A73,'Composição de Índices'!$C$2:$H$500,6)</f>
        <v>2.1250600780171231E-2</v>
      </c>
      <c r="D73" s="54">
        <f t="shared" ca="1" si="2"/>
        <v>0</v>
      </c>
      <c r="E73" s="70">
        <f ca="1">'Composição dos juros'!F44</f>
        <v>0</v>
      </c>
      <c r="F73" s="54">
        <f t="shared" ca="1" si="3"/>
        <v>0</v>
      </c>
      <c r="G73" s="54">
        <f t="shared" ca="1" si="4"/>
        <v>0</v>
      </c>
    </row>
    <row r="74" spans="1:7" hidden="1" x14ac:dyDescent="0.2">
      <c r="A74" s="52">
        <v>30317</v>
      </c>
      <c r="B74" s="71">
        <v>0</v>
      </c>
      <c r="C74" s="53">
        <f ca="1">VLOOKUP($G$9,'Composição de Índices'!$C$2:$H$500,6)/VLOOKUP(Analistas!A74,'Composição de Índices'!$C$2:$H$500,6)</f>
        <v>1.9953633235570287E-2</v>
      </c>
      <c r="D74" s="54">
        <f t="shared" ca="1" si="2"/>
        <v>0</v>
      </c>
      <c r="E74" s="70">
        <f ca="1">'Composição dos juros'!F45</f>
        <v>0</v>
      </c>
      <c r="F74" s="54">
        <f t="shared" ca="1" si="3"/>
        <v>0</v>
      </c>
      <c r="G74" s="54">
        <f t="shared" ca="1" si="4"/>
        <v>0</v>
      </c>
    </row>
    <row r="75" spans="1:7" hidden="1" x14ac:dyDescent="0.2">
      <c r="A75" s="52">
        <v>30348</v>
      </c>
      <c r="B75" s="71">
        <v>0</v>
      </c>
      <c r="C75" s="53">
        <f ca="1">VLOOKUP($G$9,'Composição de Índices'!$C$2:$H$500,6)/VLOOKUP(Analistas!A75,'Composição de Índices'!$C$2:$H$500,6)</f>
        <v>1.8824156674872101E-2</v>
      </c>
      <c r="D75" s="54">
        <f t="shared" ca="1" si="2"/>
        <v>0</v>
      </c>
      <c r="E75" s="70">
        <f ca="1">'Composição dos juros'!F46</f>
        <v>0</v>
      </c>
      <c r="F75" s="54">
        <f t="shared" ca="1" si="3"/>
        <v>0</v>
      </c>
      <c r="G75" s="54">
        <f t="shared" ca="1" si="4"/>
        <v>0</v>
      </c>
    </row>
    <row r="76" spans="1:7" hidden="1" x14ac:dyDescent="0.2">
      <c r="A76" s="52">
        <v>30376</v>
      </c>
      <c r="B76" s="71">
        <v>0</v>
      </c>
      <c r="C76" s="53">
        <f ca="1">VLOOKUP($G$9,'Composição de Índices'!$C$2:$H$500,6)/VLOOKUP(Analistas!A76,'Composição de Índices'!$C$2:$H$500,6)</f>
        <v>1.7642157990237464E-2</v>
      </c>
      <c r="D76" s="54">
        <f t="shared" ca="1" si="2"/>
        <v>0</v>
      </c>
      <c r="E76" s="70">
        <f ca="1">'Composição dos juros'!F47</f>
        <v>0</v>
      </c>
      <c r="F76" s="54">
        <f t="shared" ca="1" si="3"/>
        <v>0</v>
      </c>
      <c r="G76" s="54">
        <f t="shared" ca="1" si="4"/>
        <v>0</v>
      </c>
    </row>
    <row r="77" spans="1:7" hidden="1" x14ac:dyDescent="0.2">
      <c r="A77" s="52">
        <v>30407</v>
      </c>
      <c r="B77" s="71">
        <v>0</v>
      </c>
      <c r="C77" s="53">
        <f ca="1">VLOOKUP($G$9,'Composição de Índices'!$C$2:$H$500,6)/VLOOKUP(Analistas!A77,'Composição de Índices'!$C$2:$H$500,6)</f>
        <v>1.6185460633840382E-2</v>
      </c>
      <c r="D77" s="54">
        <f t="shared" ca="1" si="2"/>
        <v>0</v>
      </c>
      <c r="E77" s="70">
        <f ca="1">'Composição dos juros'!F48</f>
        <v>0</v>
      </c>
      <c r="F77" s="54">
        <f t="shared" ca="1" si="3"/>
        <v>0</v>
      </c>
      <c r="G77" s="54">
        <f t="shared" ca="1" si="4"/>
        <v>0</v>
      </c>
    </row>
    <row r="78" spans="1:7" hidden="1" x14ac:dyDescent="0.2">
      <c r="A78" s="52">
        <v>30437</v>
      </c>
      <c r="B78" s="71">
        <v>0</v>
      </c>
      <c r="C78" s="53">
        <f ca="1">VLOOKUP($G$9,'Composição de Índices'!$C$2:$H$500,6)/VLOOKUP(Analistas!A78,'Composição de Índices'!$C$2:$H$500,6)</f>
        <v>1.4849033925779565E-2</v>
      </c>
      <c r="D78" s="54">
        <f t="shared" ca="1" si="2"/>
        <v>0</v>
      </c>
      <c r="E78" s="70">
        <f ca="1">'Composição dos juros'!F49</f>
        <v>0</v>
      </c>
      <c r="F78" s="54">
        <f t="shared" ca="1" si="3"/>
        <v>0</v>
      </c>
      <c r="G78" s="54">
        <f t="shared" ca="1" si="4"/>
        <v>0</v>
      </c>
    </row>
    <row r="79" spans="1:7" hidden="1" x14ac:dyDescent="0.2">
      <c r="A79" s="52">
        <v>30468</v>
      </c>
      <c r="B79" s="71">
        <v>0</v>
      </c>
      <c r="C79" s="53">
        <f ca="1">VLOOKUP($G$9,'Composição de Índices'!$C$2:$H$500,6)/VLOOKUP(Analistas!A79,'Composição de Índices'!$C$2:$H$500,6)</f>
        <v>1.3749101581336336E-2</v>
      </c>
      <c r="D79" s="54">
        <f t="shared" ca="1" si="2"/>
        <v>0</v>
      </c>
      <c r="E79" s="70">
        <f ca="1">'Composição dos juros'!F50</f>
        <v>0</v>
      </c>
      <c r="F79" s="54">
        <f t="shared" ca="1" si="3"/>
        <v>0</v>
      </c>
      <c r="G79" s="54">
        <f t="shared" ca="1" si="4"/>
        <v>0</v>
      </c>
    </row>
    <row r="80" spans="1:7" hidden="1" x14ac:dyDescent="0.2">
      <c r="A80" s="52">
        <v>30498</v>
      </c>
      <c r="B80" s="71">
        <v>0</v>
      </c>
      <c r="C80" s="53">
        <f ca="1">VLOOKUP($G$9,'Composição de Índices'!$C$2:$H$500,6)/VLOOKUP(Analistas!A80,'Composição de Índices'!$C$2:$H$500,6)</f>
        <v>1.2754280166976341E-2</v>
      </c>
      <c r="D80" s="54">
        <f t="shared" ca="1" si="2"/>
        <v>0</v>
      </c>
      <c r="E80" s="70">
        <f ca="1">'Composição dos juros'!F51</f>
        <v>0</v>
      </c>
      <c r="F80" s="54">
        <f t="shared" ca="1" si="3"/>
        <v>0</v>
      </c>
      <c r="G80" s="54">
        <f t="shared" ca="1" si="4"/>
        <v>0</v>
      </c>
    </row>
    <row r="81" spans="1:7" hidden="1" x14ac:dyDescent="0.2">
      <c r="A81" s="52">
        <v>30529</v>
      </c>
      <c r="B81" s="71">
        <v>0</v>
      </c>
      <c r="C81" s="53">
        <f ca="1">VLOOKUP($G$9,'Composição de Índices'!$C$2:$H$500,6)/VLOOKUP(Analistas!A81,'Composição de Índices'!$C$2:$H$500,6)</f>
        <v>1.170118507273875E-2</v>
      </c>
      <c r="D81" s="54">
        <f t="shared" ca="1" si="2"/>
        <v>0</v>
      </c>
      <c r="E81" s="70">
        <f ca="1">'Composição dos juros'!F52</f>
        <v>0</v>
      </c>
      <c r="F81" s="54">
        <f t="shared" ca="1" si="3"/>
        <v>0</v>
      </c>
      <c r="G81" s="54">
        <f t="shared" ca="1" si="4"/>
        <v>0</v>
      </c>
    </row>
    <row r="82" spans="1:7" hidden="1" x14ac:dyDescent="0.2">
      <c r="A82" s="52">
        <v>30560</v>
      </c>
      <c r="B82" s="71">
        <v>0</v>
      </c>
      <c r="C82" s="53">
        <f ca="1">VLOOKUP($G$9,'Composição de Índices'!$C$2:$H$500,6)/VLOOKUP(Analistas!A82,'Composição de Índices'!$C$2:$H$500,6)</f>
        <v>1.0784507076782563E-2</v>
      </c>
      <c r="D82" s="54">
        <f t="shared" ca="1" si="2"/>
        <v>0</v>
      </c>
      <c r="E82" s="70">
        <f ca="1">'Composição dos juros'!F53</f>
        <v>0</v>
      </c>
      <c r="F82" s="54">
        <f t="shared" ca="1" si="3"/>
        <v>0</v>
      </c>
      <c r="G82" s="54">
        <f t="shared" ca="1" si="4"/>
        <v>0</v>
      </c>
    </row>
    <row r="83" spans="1:7" hidden="1" x14ac:dyDescent="0.2">
      <c r="A83" s="52">
        <v>30590</v>
      </c>
      <c r="B83" s="71">
        <v>0</v>
      </c>
      <c r="C83" s="53">
        <f ca="1">VLOOKUP($G$9,'Composição de Índices'!$C$2:$H$500,6)/VLOOKUP(Analistas!A83,'Composição de Índices'!$C$2:$H$500,6)</f>
        <v>9.8488729263497884E-3</v>
      </c>
      <c r="D83" s="54">
        <f t="shared" ca="1" si="2"/>
        <v>0</v>
      </c>
      <c r="E83" s="70">
        <f ca="1">'Composição dos juros'!F54</f>
        <v>0</v>
      </c>
      <c r="F83" s="54">
        <f t="shared" ca="1" si="3"/>
        <v>0</v>
      </c>
      <c r="G83" s="54">
        <f t="shared" ca="1" si="4"/>
        <v>0</v>
      </c>
    </row>
    <row r="84" spans="1:7" hidden="1" x14ac:dyDescent="0.2">
      <c r="A84" s="52">
        <v>30621</v>
      </c>
      <c r="B84" s="71">
        <v>0</v>
      </c>
      <c r="C84" s="53">
        <f ca="1">VLOOKUP($G$9,'Composição de Índices'!$C$2:$H$500,6)/VLOOKUP(Analistas!A84,'Composição de Índices'!$C$2:$H$500,6)</f>
        <v>8.9780014984687673E-3</v>
      </c>
      <c r="D84" s="54">
        <f t="shared" ca="1" si="2"/>
        <v>0</v>
      </c>
      <c r="E84" s="70">
        <f ca="1">'Composição dos juros'!F55</f>
        <v>0</v>
      </c>
      <c r="F84" s="54">
        <f t="shared" ca="1" si="3"/>
        <v>0</v>
      </c>
      <c r="G84" s="54">
        <f t="shared" ca="1" si="4"/>
        <v>0</v>
      </c>
    </row>
    <row r="85" spans="1:7" hidden="1" x14ac:dyDescent="0.2">
      <c r="A85" s="52">
        <v>30651</v>
      </c>
      <c r="B85" s="71">
        <v>0</v>
      </c>
      <c r="C85" s="53">
        <f ca="1">VLOOKUP($G$9,'Composição de Índices'!$C$2:$H$500,6)/VLOOKUP(Analistas!A85,'Composição de Índices'!$C$2:$H$500,6)</f>
        <v>8.2822918034131821E-3</v>
      </c>
      <c r="D85" s="54">
        <f t="shared" ca="1" si="2"/>
        <v>0</v>
      </c>
      <c r="E85" s="70">
        <f ca="1">'Composição dos juros'!F56</f>
        <v>0</v>
      </c>
      <c r="F85" s="54">
        <f t="shared" ca="1" si="3"/>
        <v>0</v>
      </c>
      <c r="G85" s="54">
        <f t="shared" ca="1" si="4"/>
        <v>0</v>
      </c>
    </row>
    <row r="86" spans="1:7" hidden="1" x14ac:dyDescent="0.2">
      <c r="A86" s="52">
        <v>30682</v>
      </c>
      <c r="B86" s="71">
        <v>0</v>
      </c>
      <c r="C86" s="53">
        <f ca="1">VLOOKUP($G$9,'Composição de Índices'!$C$2:$H$500,6)/VLOOKUP(Analistas!A86,'Composição de Índices'!$C$2:$H$500,6)</f>
        <v>7.6972943997225818E-3</v>
      </c>
      <c r="D86" s="54">
        <f t="shared" ca="1" si="2"/>
        <v>0</v>
      </c>
      <c r="E86" s="70">
        <f ca="1">'Composição dos juros'!F57</f>
        <v>0</v>
      </c>
      <c r="F86" s="54">
        <f t="shared" ca="1" si="3"/>
        <v>0</v>
      </c>
      <c r="G86" s="54">
        <f t="shared" ca="1" si="4"/>
        <v>0</v>
      </c>
    </row>
    <row r="87" spans="1:7" hidden="1" x14ac:dyDescent="0.2">
      <c r="A87" s="52">
        <v>30713</v>
      </c>
      <c r="B87" s="71">
        <v>0</v>
      </c>
      <c r="C87" s="53">
        <f ca="1">VLOOKUP($G$9,'Composição de Índices'!$C$2:$H$500,6)/VLOOKUP(Analistas!A87,'Composição de Índices'!$C$2:$H$500,6)</f>
        <v>7.0102829880210596E-3</v>
      </c>
      <c r="D87" s="54">
        <f t="shared" ca="1" si="2"/>
        <v>0</v>
      </c>
      <c r="E87" s="70">
        <f ca="1">'Composição dos juros'!F58</f>
        <v>0</v>
      </c>
      <c r="F87" s="54">
        <f t="shared" ca="1" si="3"/>
        <v>0</v>
      </c>
      <c r="G87" s="54">
        <f t="shared" ca="1" si="4"/>
        <v>0</v>
      </c>
    </row>
    <row r="88" spans="1:7" hidden="1" x14ac:dyDescent="0.2">
      <c r="A88" s="52">
        <v>30742</v>
      </c>
      <c r="B88" s="71">
        <v>0</v>
      </c>
      <c r="C88" s="53">
        <f ca="1">VLOOKUP($G$9,'Composição de Índices'!$C$2:$H$500,6)/VLOOKUP(Analistas!A88,'Composição de Índices'!$C$2:$H$500,6)</f>
        <v>6.2424571899755716E-3</v>
      </c>
      <c r="D88" s="54">
        <f t="shared" ca="1" si="2"/>
        <v>0</v>
      </c>
      <c r="E88" s="70">
        <f ca="1">'Composição dos juros'!F59</f>
        <v>0</v>
      </c>
      <c r="F88" s="54">
        <f t="shared" ca="1" si="3"/>
        <v>0</v>
      </c>
      <c r="G88" s="54">
        <f t="shared" ca="1" si="4"/>
        <v>0</v>
      </c>
    </row>
    <row r="89" spans="1:7" hidden="1" x14ac:dyDescent="0.2">
      <c r="A89" s="52">
        <v>30773</v>
      </c>
      <c r="B89" s="71">
        <v>0</v>
      </c>
      <c r="C89" s="53">
        <f ca="1">VLOOKUP($G$9,'Composição de Índices'!$C$2:$H$500,6)/VLOOKUP(Analistas!A89,'Composição de Índices'!$C$2:$H$500,6)</f>
        <v>5.674961636258336E-3</v>
      </c>
      <c r="D89" s="54">
        <f t="shared" ca="1" si="2"/>
        <v>0</v>
      </c>
      <c r="E89" s="70">
        <f ca="1">'Composição dos juros'!F60</f>
        <v>0</v>
      </c>
      <c r="F89" s="54">
        <f t="shared" ca="1" si="3"/>
        <v>0</v>
      </c>
      <c r="G89" s="54">
        <f t="shared" ca="1" si="4"/>
        <v>0</v>
      </c>
    </row>
    <row r="90" spans="1:7" hidden="1" x14ac:dyDescent="0.2">
      <c r="A90" s="52">
        <v>30803</v>
      </c>
      <c r="B90" s="71">
        <v>0</v>
      </c>
      <c r="C90" s="53">
        <f ca="1">VLOOKUP($G$9,'Composição de Índices'!$C$2:$H$500,6)/VLOOKUP(Analistas!A90,'Composição de Índices'!$C$2:$H$500,6)</f>
        <v>5.2111682851338119E-3</v>
      </c>
      <c r="D90" s="54">
        <f t="shared" ca="1" si="2"/>
        <v>0</v>
      </c>
      <c r="E90" s="70">
        <f ca="1">'Composição dos juros'!F61</f>
        <v>0</v>
      </c>
      <c r="F90" s="54">
        <f t="shared" ca="1" si="3"/>
        <v>0</v>
      </c>
      <c r="G90" s="54">
        <f t="shared" ca="1" si="4"/>
        <v>0</v>
      </c>
    </row>
    <row r="91" spans="1:7" hidden="1" x14ac:dyDescent="0.2">
      <c r="A91" s="52">
        <v>30834</v>
      </c>
      <c r="B91" s="71">
        <v>0</v>
      </c>
      <c r="C91" s="53">
        <f ca="1">VLOOKUP($G$9,'Composição de Índices'!$C$2:$H$500,6)/VLOOKUP(Analistas!A91,'Composição de Índices'!$C$2:$H$500,6)</f>
        <v>4.785279724832189E-3</v>
      </c>
      <c r="D91" s="54">
        <f t="shared" ca="1" si="2"/>
        <v>0</v>
      </c>
      <c r="E91" s="70">
        <f ca="1">'Composição dos juros'!F62</f>
        <v>0</v>
      </c>
      <c r="F91" s="54">
        <f t="shared" ca="1" si="3"/>
        <v>0</v>
      </c>
      <c r="G91" s="54">
        <f t="shared" ca="1" si="4"/>
        <v>0</v>
      </c>
    </row>
    <row r="92" spans="1:7" hidden="1" x14ac:dyDescent="0.2">
      <c r="A92" s="52">
        <v>30864</v>
      </c>
      <c r="B92" s="71">
        <v>0</v>
      </c>
      <c r="C92" s="53">
        <f ca="1">VLOOKUP($G$9,'Composição de Índices'!$C$2:$H$500,6)/VLOOKUP(Analistas!A92,'Composição de Índices'!$C$2:$H$500,6)</f>
        <v>4.3821256654762893E-3</v>
      </c>
      <c r="D92" s="54">
        <f t="shared" ca="1" si="2"/>
        <v>0</v>
      </c>
      <c r="E92" s="70">
        <f ca="1">'Composição dos juros'!F63</f>
        <v>0</v>
      </c>
      <c r="F92" s="54">
        <f t="shared" ca="1" si="3"/>
        <v>0</v>
      </c>
      <c r="G92" s="54">
        <f t="shared" ca="1" si="4"/>
        <v>0</v>
      </c>
    </row>
    <row r="93" spans="1:7" hidden="1" x14ac:dyDescent="0.2">
      <c r="A93" s="52">
        <v>30895</v>
      </c>
      <c r="B93" s="71">
        <v>0</v>
      </c>
      <c r="C93" s="53">
        <f ca="1">VLOOKUP($G$9,'Composição de Índices'!$C$2:$H$500,6)/VLOOKUP(Analistas!A93,'Composição de Índices'!$C$2:$H$500,6)</f>
        <v>3.9729156556760729E-3</v>
      </c>
      <c r="D93" s="54">
        <f t="shared" ca="1" si="2"/>
        <v>0</v>
      </c>
      <c r="E93" s="70">
        <f ca="1">'Composição dos juros'!F64</f>
        <v>0</v>
      </c>
      <c r="F93" s="54">
        <f t="shared" ca="1" si="3"/>
        <v>0</v>
      </c>
      <c r="G93" s="54">
        <f t="shared" ca="1" si="4"/>
        <v>0</v>
      </c>
    </row>
    <row r="94" spans="1:7" hidden="1" x14ac:dyDescent="0.2">
      <c r="A94" s="52">
        <v>30926</v>
      </c>
      <c r="B94" s="71">
        <v>0</v>
      </c>
      <c r="C94" s="53">
        <f ca="1">VLOOKUP($G$9,'Composição de Índices'!$C$2:$H$500,6)/VLOOKUP(Analistas!A94,'Composição de Índices'!$C$2:$H$500,6)</f>
        <v>3.5921478374814613E-3</v>
      </c>
      <c r="D94" s="54">
        <f t="shared" ca="1" si="2"/>
        <v>0</v>
      </c>
      <c r="E94" s="70">
        <f ca="1">'Composição dos juros'!F65</f>
        <v>0</v>
      </c>
      <c r="F94" s="54">
        <f t="shared" ca="1" si="3"/>
        <v>0</v>
      </c>
      <c r="G94" s="54">
        <f t="shared" ca="1" si="4"/>
        <v>0</v>
      </c>
    </row>
    <row r="95" spans="1:7" hidden="1" x14ac:dyDescent="0.2">
      <c r="A95" s="52">
        <v>30956</v>
      </c>
      <c r="B95" s="71">
        <v>0</v>
      </c>
      <c r="C95" s="53">
        <f ca="1">VLOOKUP($G$9,'Composição de Índices'!$C$2:$H$500,6)/VLOOKUP(Analistas!A95,'Composição de Índices'!$C$2:$H$500,6)</f>
        <v>3.2508123497639063E-3</v>
      </c>
      <c r="D95" s="54">
        <f t="shared" ca="1" si="2"/>
        <v>0</v>
      </c>
      <c r="E95" s="70">
        <f ca="1">'Composição dos juros'!F66</f>
        <v>0</v>
      </c>
      <c r="F95" s="54">
        <f t="shared" ca="1" si="3"/>
        <v>0</v>
      </c>
      <c r="G95" s="54">
        <f t="shared" ca="1" si="4"/>
        <v>0</v>
      </c>
    </row>
    <row r="96" spans="1:7" hidden="1" x14ac:dyDescent="0.2">
      <c r="A96" s="52">
        <v>30987</v>
      </c>
      <c r="B96" s="71">
        <v>0</v>
      </c>
      <c r="C96" s="53">
        <f ca="1">VLOOKUP($G$9,'Composição de Índices'!$C$2:$H$500,6)/VLOOKUP(Analistas!A96,'Composição de Índices'!$C$2:$H$500,6)</f>
        <v>2.8870454216208996E-3</v>
      </c>
      <c r="D96" s="54">
        <f t="shared" ca="1" si="2"/>
        <v>0</v>
      </c>
      <c r="E96" s="70">
        <f ca="1">'Composição dos juros'!F67</f>
        <v>0</v>
      </c>
      <c r="F96" s="54">
        <f t="shared" ca="1" si="3"/>
        <v>0</v>
      </c>
      <c r="G96" s="54">
        <f t="shared" ca="1" si="4"/>
        <v>0</v>
      </c>
    </row>
    <row r="97" spans="1:7" hidden="1" x14ac:dyDescent="0.2">
      <c r="A97" s="52">
        <v>31017</v>
      </c>
      <c r="B97" s="71">
        <v>0</v>
      </c>
      <c r="C97" s="53">
        <f ca="1">VLOOKUP($G$9,'Composição de Índices'!$C$2:$H$500,6)/VLOOKUP(Analistas!A97,'Composição de Índices'!$C$2:$H$500,6)</f>
        <v>2.6269751780116108E-3</v>
      </c>
      <c r="D97" s="54">
        <f t="shared" ca="1" si="2"/>
        <v>0</v>
      </c>
      <c r="E97" s="70">
        <f ca="1">'Composição dos juros'!F68</f>
        <v>0</v>
      </c>
      <c r="F97" s="54">
        <f t="shared" ca="1" si="3"/>
        <v>0</v>
      </c>
      <c r="G97" s="54">
        <f t="shared" ca="1" si="4"/>
        <v>0</v>
      </c>
    </row>
    <row r="98" spans="1:7" hidden="1" x14ac:dyDescent="0.2">
      <c r="A98" s="52">
        <v>31048</v>
      </c>
      <c r="B98" s="71">
        <v>0</v>
      </c>
      <c r="C98" s="53">
        <f ca="1">VLOOKUP($G$9,'Composição de Índices'!$C$2:$H$500,6)/VLOOKUP(Analistas!A98,'Composição de Índices'!$C$2:$H$500,6)</f>
        <v>2.377352936855042E-3</v>
      </c>
      <c r="D98" s="54">
        <f t="shared" ca="1" si="2"/>
        <v>0</v>
      </c>
      <c r="E98" s="70">
        <f ca="1">'Composição dos juros'!F69</f>
        <v>0</v>
      </c>
      <c r="F98" s="54">
        <f t="shared" ca="1" si="3"/>
        <v>0</v>
      </c>
      <c r="G98" s="54">
        <f t="shared" ca="1" si="4"/>
        <v>0</v>
      </c>
    </row>
    <row r="99" spans="1:7" hidden="1" x14ac:dyDescent="0.2">
      <c r="A99" s="52">
        <v>31079</v>
      </c>
      <c r="B99" s="71">
        <v>0</v>
      </c>
      <c r="C99" s="53">
        <f ca="1">VLOOKUP($G$9,'Composição de Índices'!$C$2:$H$500,6)/VLOOKUP(Analistas!A99,'Composição de Índices'!$C$2:$H$500,6)</f>
        <v>2.1113258426571162E-3</v>
      </c>
      <c r="D99" s="54">
        <f t="shared" ca="1" si="2"/>
        <v>0</v>
      </c>
      <c r="E99" s="70">
        <f ca="1">'Composição dos juros'!F70</f>
        <v>0</v>
      </c>
      <c r="F99" s="54">
        <f t="shared" ca="1" si="3"/>
        <v>0</v>
      </c>
      <c r="G99" s="54">
        <f t="shared" ca="1" si="4"/>
        <v>0</v>
      </c>
    </row>
    <row r="100" spans="1:7" hidden="1" x14ac:dyDescent="0.2">
      <c r="A100" s="52">
        <v>31107</v>
      </c>
      <c r="B100" s="71">
        <v>0</v>
      </c>
      <c r="C100" s="53">
        <f ca="1">VLOOKUP($G$9,'Composição de Índices'!$C$2:$H$500,6)/VLOOKUP(Analistas!A100,'Composição de Índices'!$C$2:$H$500,6)</f>
        <v>1.9159037316694662E-3</v>
      </c>
      <c r="D100" s="54">
        <f t="shared" ca="1" si="2"/>
        <v>0</v>
      </c>
      <c r="E100" s="70">
        <f ca="1">'Composição dos juros'!F71</f>
        <v>0</v>
      </c>
      <c r="F100" s="54">
        <f t="shared" ca="1" si="3"/>
        <v>0</v>
      </c>
      <c r="G100" s="54">
        <f t="shared" ca="1" si="4"/>
        <v>0</v>
      </c>
    </row>
    <row r="101" spans="1:7" hidden="1" x14ac:dyDescent="0.2">
      <c r="A101" s="52">
        <v>31138</v>
      </c>
      <c r="B101" s="71">
        <v>0</v>
      </c>
      <c r="C101" s="53">
        <f ca="1">VLOOKUP($G$9,'Composição de Índices'!$C$2:$H$500,6)/VLOOKUP(Analistas!A101,'Composição de Índices'!$C$2:$H$500,6)</f>
        <v>1.7000035295820647E-3</v>
      </c>
      <c r="D101" s="54">
        <f t="shared" ca="1" si="2"/>
        <v>0</v>
      </c>
      <c r="E101" s="70">
        <f ca="1">'Composição dos juros'!F72</f>
        <v>0</v>
      </c>
      <c r="F101" s="54">
        <f t="shared" ca="1" si="3"/>
        <v>0</v>
      </c>
      <c r="G101" s="54">
        <f t="shared" ca="1" si="4"/>
        <v>0</v>
      </c>
    </row>
    <row r="102" spans="1:7" hidden="1" x14ac:dyDescent="0.2">
      <c r="A102" s="52">
        <v>31168</v>
      </c>
      <c r="B102" s="71">
        <v>0</v>
      </c>
      <c r="C102" s="53">
        <f ca="1">VLOOKUP($G$9,'Composição de Índices'!$C$2:$H$500,6)/VLOOKUP(Analistas!A102,'Composição de Índices'!$C$2:$H$500,6)</f>
        <v>1.5201771962130531E-3</v>
      </c>
      <c r="D102" s="54">
        <f t="shared" ca="1" si="2"/>
        <v>0</v>
      </c>
      <c r="E102" s="70">
        <f ca="1">'Composição dos juros'!F73</f>
        <v>0</v>
      </c>
      <c r="F102" s="54">
        <f t="shared" ca="1" si="3"/>
        <v>0</v>
      </c>
      <c r="G102" s="54">
        <f t="shared" ca="1" si="4"/>
        <v>0</v>
      </c>
    </row>
    <row r="103" spans="1:7" hidden="1" x14ac:dyDescent="0.2">
      <c r="A103" s="52">
        <v>31199</v>
      </c>
      <c r="B103" s="71">
        <v>0</v>
      </c>
      <c r="C103" s="53">
        <f ca="1">VLOOKUP($G$9,'Composição de Índices'!$C$2:$H$500,6)/VLOOKUP(Analistas!A103,'Composição de Índices'!$C$2:$H$500,6)</f>
        <v>1.38190515875258E-3</v>
      </c>
      <c r="D103" s="54">
        <f t="shared" ref="D103:D166" ca="1" si="5">ROUND(B103*C103,2)</f>
        <v>0</v>
      </c>
      <c r="E103" s="70">
        <f ca="1">'Composição dos juros'!F74</f>
        <v>0</v>
      </c>
      <c r="F103" s="54">
        <f t="shared" ref="F103:F166" ca="1" si="6">ROUND(D103*E103,2)</f>
        <v>0</v>
      </c>
      <c r="G103" s="54">
        <f t="shared" ref="G103:G166" ca="1" si="7">D103+F103</f>
        <v>0</v>
      </c>
    </row>
    <row r="104" spans="1:7" hidden="1" x14ac:dyDescent="0.2">
      <c r="A104" s="52">
        <v>31229</v>
      </c>
      <c r="B104" s="71">
        <v>0</v>
      </c>
      <c r="C104" s="53">
        <f ca="1">VLOOKUP($G$9,'Composição de Índices'!$C$2:$H$500,6)/VLOOKUP(Analistas!A104,'Composição de Índices'!$C$2:$H$500,6)</f>
        <v>1.2653858977637008E-3</v>
      </c>
      <c r="D104" s="54">
        <f t="shared" ca="1" si="5"/>
        <v>0</v>
      </c>
      <c r="E104" s="70">
        <f ca="1">'Composição dos juros'!F75</f>
        <v>0</v>
      </c>
      <c r="F104" s="54">
        <f t="shared" ca="1" si="6"/>
        <v>0</v>
      </c>
      <c r="G104" s="54">
        <f t="shared" ca="1" si="7"/>
        <v>0</v>
      </c>
    </row>
    <row r="105" spans="1:7" hidden="1" x14ac:dyDescent="0.2">
      <c r="A105" s="52">
        <v>31260</v>
      </c>
      <c r="B105" s="71">
        <v>0</v>
      </c>
      <c r="C105" s="53">
        <f ca="1">VLOOKUP($G$9,'Composição de Índices'!$C$2:$H$500,6)/VLOOKUP(Analistas!A105,'Composição de Índices'!$C$2:$H$500,6)</f>
        <v>1.1758562402001624E-3</v>
      </c>
      <c r="D105" s="54">
        <f t="shared" ca="1" si="5"/>
        <v>0</v>
      </c>
      <c r="E105" s="70">
        <f ca="1">'Composição dos juros'!F76</f>
        <v>0</v>
      </c>
      <c r="F105" s="54">
        <f t="shared" ca="1" si="6"/>
        <v>0</v>
      </c>
      <c r="G105" s="54">
        <f t="shared" ca="1" si="7"/>
        <v>0</v>
      </c>
    </row>
    <row r="106" spans="1:7" hidden="1" x14ac:dyDescent="0.2">
      <c r="A106" s="52">
        <v>31291</v>
      </c>
      <c r="B106" s="71">
        <v>0</v>
      </c>
      <c r="C106" s="53">
        <f ca="1">VLOOKUP($G$9,'Composição de Índices'!$C$2:$H$500,6)/VLOOKUP(Analistas!A106,'Composição de Índices'!$C$2:$H$500,6)</f>
        <v>1.0869471492703348E-3</v>
      </c>
      <c r="D106" s="54">
        <f t="shared" ca="1" si="5"/>
        <v>0</v>
      </c>
      <c r="E106" s="70">
        <f ca="1">'Composição dos juros'!F77</f>
        <v>0</v>
      </c>
      <c r="F106" s="54">
        <f t="shared" ca="1" si="6"/>
        <v>0</v>
      </c>
      <c r="G106" s="54">
        <f t="shared" ca="1" si="7"/>
        <v>0</v>
      </c>
    </row>
    <row r="107" spans="1:7" hidden="1" x14ac:dyDescent="0.2">
      <c r="A107" s="52">
        <v>31321</v>
      </c>
      <c r="B107" s="71">
        <v>0</v>
      </c>
      <c r="C107" s="53">
        <f ca="1">VLOOKUP($G$9,'Composição de Índices'!$C$2:$H$500,6)/VLOOKUP(Analistas!A107,'Composição de Índices'!$C$2:$H$500,6)</f>
        <v>9.9628525450030361E-4</v>
      </c>
      <c r="D107" s="54">
        <f t="shared" ca="1" si="5"/>
        <v>0</v>
      </c>
      <c r="E107" s="70">
        <f ca="1">'Composição dos juros'!F78</f>
        <v>0</v>
      </c>
      <c r="F107" s="54">
        <f t="shared" ca="1" si="6"/>
        <v>0</v>
      </c>
      <c r="G107" s="54">
        <f t="shared" ca="1" si="7"/>
        <v>0</v>
      </c>
    </row>
    <row r="108" spans="1:7" hidden="1" x14ac:dyDescent="0.2">
      <c r="A108" s="52">
        <v>31352</v>
      </c>
      <c r="B108" s="71">
        <v>0</v>
      </c>
      <c r="C108" s="53">
        <f ca="1">VLOOKUP($G$9,'Composição de Índices'!$C$2:$H$500,6)/VLOOKUP(Analistas!A108,'Composição de Índices'!$C$2:$H$500,6)</f>
        <v>9.1402314049959387E-4</v>
      </c>
      <c r="D108" s="54">
        <f t="shared" ca="1" si="5"/>
        <v>0</v>
      </c>
      <c r="E108" s="70">
        <f ca="1">'Composição dos juros'!F79</f>
        <v>0</v>
      </c>
      <c r="F108" s="54">
        <f t="shared" ca="1" si="6"/>
        <v>0</v>
      </c>
      <c r="G108" s="54">
        <f t="shared" ca="1" si="7"/>
        <v>0</v>
      </c>
    </row>
    <row r="109" spans="1:7" hidden="1" x14ac:dyDescent="0.2">
      <c r="A109" s="52">
        <v>31382</v>
      </c>
      <c r="B109" s="71">
        <v>0</v>
      </c>
      <c r="C109" s="53">
        <f ca="1">VLOOKUP($G$9,'Composição de Índices'!$C$2:$H$500,6)/VLOOKUP(Analistas!A109,'Composição de Índices'!$C$2:$H$500,6)</f>
        <v>8.2255503211231768E-4</v>
      </c>
      <c r="D109" s="54">
        <f t="shared" ca="1" si="5"/>
        <v>0</v>
      </c>
      <c r="E109" s="70">
        <f ca="1">'Composição dos juros'!F80</f>
        <v>0</v>
      </c>
      <c r="F109" s="54">
        <f t="shared" ca="1" si="6"/>
        <v>0</v>
      </c>
      <c r="G109" s="54">
        <f t="shared" ca="1" si="7"/>
        <v>0</v>
      </c>
    </row>
    <row r="110" spans="1:7" hidden="1" x14ac:dyDescent="0.2">
      <c r="A110" s="52">
        <v>31413</v>
      </c>
      <c r="B110" s="71">
        <v>0</v>
      </c>
      <c r="C110" s="53">
        <f ca="1">VLOOKUP($G$9,'Composição de Índices'!$C$2:$H$500,6)/VLOOKUP(Analistas!A110,'Composição de Índices'!$C$2:$H$500,6)</f>
        <v>7.2561308593428709E-4</v>
      </c>
      <c r="D110" s="54">
        <f t="shared" ca="1" si="5"/>
        <v>0</v>
      </c>
      <c r="E110" s="70">
        <f ca="1">'Composição dos juros'!F81</f>
        <v>0</v>
      </c>
      <c r="F110" s="54">
        <f t="shared" ca="1" si="6"/>
        <v>0</v>
      </c>
      <c r="G110" s="54">
        <f t="shared" ca="1" si="7"/>
        <v>0</v>
      </c>
    </row>
    <row r="111" spans="1:7" hidden="1" x14ac:dyDescent="0.2">
      <c r="A111" s="52">
        <v>31444</v>
      </c>
      <c r="B111" s="71">
        <v>0</v>
      </c>
      <c r="C111" s="53">
        <f ca="1">VLOOKUP($G$9,'Composição de Índices'!$C$2:$H$500,6)/VLOOKUP(Analistas!A111,'Composição de Índices'!$C$2:$H$500,6)</f>
        <v>6.2429067249378863E-4</v>
      </c>
      <c r="D111" s="54">
        <f t="shared" ca="1" si="5"/>
        <v>0</v>
      </c>
      <c r="E111" s="70">
        <f ca="1">'Composição dos juros'!F82</f>
        <v>0</v>
      </c>
      <c r="F111" s="54">
        <f t="shared" ca="1" si="6"/>
        <v>0</v>
      </c>
      <c r="G111" s="54">
        <f t="shared" ca="1" si="7"/>
        <v>0</v>
      </c>
    </row>
    <row r="112" spans="1:7" hidden="1" x14ac:dyDescent="0.2">
      <c r="A112" s="52">
        <v>31472</v>
      </c>
      <c r="B112" s="71">
        <v>0</v>
      </c>
      <c r="C112" s="53">
        <f ca="1">VLOOKUP($G$9,'Composição de Índices'!$C$2:$H$500,6)/VLOOKUP(Analistas!A112,'Composição de Índices'!$C$2:$H$500,6)</f>
        <v>0.54589877438363343</v>
      </c>
      <c r="D112" s="54">
        <f t="shared" ca="1" si="5"/>
        <v>0</v>
      </c>
      <c r="E112" s="70">
        <f ca="1">'Composição dos juros'!F83</f>
        <v>0</v>
      </c>
      <c r="F112" s="54">
        <f t="shared" ca="1" si="6"/>
        <v>0</v>
      </c>
      <c r="G112" s="54">
        <f t="shared" ca="1" si="7"/>
        <v>0</v>
      </c>
    </row>
    <row r="113" spans="1:7" hidden="1" x14ac:dyDescent="0.2">
      <c r="A113" s="52">
        <v>31503</v>
      </c>
      <c r="B113" s="71">
        <v>0</v>
      </c>
      <c r="C113" s="53">
        <f ca="1">VLOOKUP($G$9,'Composição de Índices'!$C$2:$H$500,6)/VLOOKUP(Analistas!A113,'Composição de Índices'!$C$2:$H$500,6)</f>
        <v>0.54589877438363343</v>
      </c>
      <c r="D113" s="54">
        <f t="shared" ca="1" si="5"/>
        <v>0</v>
      </c>
      <c r="E113" s="70">
        <f ca="1">'Composição dos juros'!F84</f>
        <v>0</v>
      </c>
      <c r="F113" s="54">
        <f t="shared" ca="1" si="6"/>
        <v>0</v>
      </c>
      <c r="G113" s="54">
        <f t="shared" ca="1" si="7"/>
        <v>0</v>
      </c>
    </row>
    <row r="114" spans="1:7" hidden="1" x14ac:dyDescent="0.2">
      <c r="A114" s="52">
        <v>31533</v>
      </c>
      <c r="B114" s="71">
        <v>0</v>
      </c>
      <c r="C114" s="53">
        <f ca="1">VLOOKUP($G$9,'Composição de Índices'!$C$2:$H$500,6)/VLOOKUP(Analistas!A114,'Composição de Índices'!$C$2:$H$500,6)</f>
        <v>0.54589877438363343</v>
      </c>
      <c r="D114" s="54">
        <f t="shared" ca="1" si="5"/>
        <v>0</v>
      </c>
      <c r="E114" s="70">
        <f ca="1">'Composição dos juros'!F85</f>
        <v>0</v>
      </c>
      <c r="F114" s="54">
        <f t="shared" ca="1" si="6"/>
        <v>0</v>
      </c>
      <c r="G114" s="54">
        <f t="shared" ca="1" si="7"/>
        <v>0</v>
      </c>
    </row>
    <row r="115" spans="1:7" hidden="1" x14ac:dyDescent="0.2">
      <c r="A115" s="52">
        <v>31564</v>
      </c>
      <c r="B115" s="71">
        <v>0</v>
      </c>
      <c r="C115" s="53">
        <f ca="1">VLOOKUP($G$9,'Composição de Índices'!$C$2:$H$500,6)/VLOOKUP(Analistas!A115,'Composição de Índices'!$C$2:$H$500,6)</f>
        <v>0.54589877438363343</v>
      </c>
      <c r="D115" s="54">
        <f t="shared" ca="1" si="5"/>
        <v>0</v>
      </c>
      <c r="E115" s="70">
        <f ca="1">'Composição dos juros'!F86</f>
        <v>0</v>
      </c>
      <c r="F115" s="54">
        <f t="shared" ca="1" si="6"/>
        <v>0</v>
      </c>
      <c r="G115" s="54">
        <f t="shared" ca="1" si="7"/>
        <v>0</v>
      </c>
    </row>
    <row r="116" spans="1:7" hidden="1" x14ac:dyDescent="0.2">
      <c r="A116" s="52">
        <v>31594</v>
      </c>
      <c r="B116" s="71">
        <v>0</v>
      </c>
      <c r="C116" s="53">
        <f ca="1">VLOOKUP($G$9,'Composição de Índices'!$C$2:$H$500,6)/VLOOKUP(Analistas!A116,'Composição de Índices'!$C$2:$H$500,6)</f>
        <v>0.54589877438363343</v>
      </c>
      <c r="D116" s="54">
        <f t="shared" ca="1" si="5"/>
        <v>0</v>
      </c>
      <c r="E116" s="70">
        <f ca="1">'Composição dos juros'!F87</f>
        <v>0</v>
      </c>
      <c r="F116" s="54">
        <f t="shared" ca="1" si="6"/>
        <v>0</v>
      </c>
      <c r="G116" s="54">
        <f t="shared" ca="1" si="7"/>
        <v>0</v>
      </c>
    </row>
    <row r="117" spans="1:7" hidden="1" x14ac:dyDescent="0.2">
      <c r="A117" s="52">
        <v>31625</v>
      </c>
      <c r="B117" s="71">
        <v>0</v>
      </c>
      <c r="C117" s="53">
        <f ca="1">VLOOKUP($G$9,'Composição de Índices'!$C$2:$H$500,6)/VLOOKUP(Analistas!A117,'Composição de Índices'!$C$2:$H$500,6)</f>
        <v>0.54589877438363343</v>
      </c>
      <c r="D117" s="54">
        <f t="shared" ca="1" si="5"/>
        <v>0</v>
      </c>
      <c r="E117" s="70">
        <f ca="1">'Composição dos juros'!F88</f>
        <v>0</v>
      </c>
      <c r="F117" s="54">
        <f t="shared" ca="1" si="6"/>
        <v>0</v>
      </c>
      <c r="G117" s="54">
        <f t="shared" ca="1" si="7"/>
        <v>0</v>
      </c>
    </row>
    <row r="118" spans="1:7" hidden="1" x14ac:dyDescent="0.2">
      <c r="A118" s="52">
        <v>31656</v>
      </c>
      <c r="B118" s="71">
        <v>0</v>
      </c>
      <c r="C118" s="53">
        <f ca="1">VLOOKUP($G$9,'Composição de Índices'!$C$2:$H$500,6)/VLOOKUP(Analistas!A118,'Composição de Índices'!$C$2:$H$500,6)</f>
        <v>0.54589877438363343</v>
      </c>
      <c r="D118" s="54">
        <f t="shared" ca="1" si="5"/>
        <v>0</v>
      </c>
      <c r="E118" s="70">
        <f ca="1">'Composição dos juros'!F89</f>
        <v>0</v>
      </c>
      <c r="F118" s="54">
        <f t="shared" ca="1" si="6"/>
        <v>0</v>
      </c>
      <c r="G118" s="54">
        <f t="shared" ca="1" si="7"/>
        <v>0</v>
      </c>
    </row>
    <row r="119" spans="1:7" hidden="1" x14ac:dyDescent="0.2">
      <c r="A119" s="52">
        <v>31686</v>
      </c>
      <c r="B119" s="71">
        <v>0</v>
      </c>
      <c r="C119" s="53">
        <f ca="1">VLOOKUP($G$9,'Composição de Índices'!$C$2:$H$500,6)/VLOOKUP(Analistas!A119,'Composição de Índices'!$C$2:$H$500,6)</f>
        <v>0.54589877438363343</v>
      </c>
      <c r="D119" s="54">
        <f t="shared" ca="1" si="5"/>
        <v>0</v>
      </c>
      <c r="E119" s="70">
        <f ca="1">'Composição dos juros'!F90</f>
        <v>0</v>
      </c>
      <c r="F119" s="54">
        <f t="shared" ca="1" si="6"/>
        <v>0</v>
      </c>
      <c r="G119" s="54">
        <f t="shared" ca="1" si="7"/>
        <v>0</v>
      </c>
    </row>
    <row r="120" spans="1:7" hidden="1" x14ac:dyDescent="0.2">
      <c r="A120" s="52">
        <v>31717</v>
      </c>
      <c r="B120" s="71">
        <v>0</v>
      </c>
      <c r="C120" s="53">
        <f ca="1">VLOOKUP($G$9,'Composição de Índices'!$C$2:$H$500,6)/VLOOKUP(Analistas!A120,'Composição de Índices'!$C$2:$H$500,6)</f>
        <v>0.54589877438363343</v>
      </c>
      <c r="D120" s="54">
        <f t="shared" ca="1" si="5"/>
        <v>0</v>
      </c>
      <c r="E120" s="70">
        <f ca="1">'Composição dos juros'!F91</f>
        <v>0</v>
      </c>
      <c r="F120" s="54">
        <f t="shared" ca="1" si="6"/>
        <v>0</v>
      </c>
      <c r="G120" s="54">
        <f t="shared" ca="1" si="7"/>
        <v>0</v>
      </c>
    </row>
    <row r="121" spans="1:7" hidden="1" x14ac:dyDescent="0.2">
      <c r="A121" s="52">
        <v>31747</v>
      </c>
      <c r="B121" s="71">
        <v>0</v>
      </c>
      <c r="C121" s="53">
        <f ca="1">VLOOKUP($G$9,'Composição de Índices'!$C$2:$H$500,6)/VLOOKUP(Analistas!A121,'Composição de Índices'!$C$2:$H$500,6)</f>
        <v>0.54589877438363343</v>
      </c>
      <c r="D121" s="54">
        <f t="shared" ca="1" si="5"/>
        <v>0</v>
      </c>
      <c r="E121" s="70">
        <f ca="1">'Composição dos juros'!F92</f>
        <v>0</v>
      </c>
      <c r="F121" s="54">
        <f t="shared" ca="1" si="6"/>
        <v>0</v>
      </c>
      <c r="G121" s="54">
        <f t="shared" ca="1" si="7"/>
        <v>0</v>
      </c>
    </row>
    <row r="122" spans="1:7" hidden="1" x14ac:dyDescent="0.2">
      <c r="A122" s="52">
        <v>31778</v>
      </c>
      <c r="B122" s="71">
        <v>0</v>
      </c>
      <c r="C122" s="53">
        <f ca="1">VLOOKUP($G$9,'Composição de Índices'!$C$2:$H$500,6)/VLOOKUP(Analistas!A122,'Composição de Índices'!$C$2:$H$500,6)</f>
        <v>0.54589877438363343</v>
      </c>
      <c r="D122" s="54">
        <f t="shared" ca="1" si="5"/>
        <v>0</v>
      </c>
      <c r="E122" s="70">
        <f ca="1">'Composição dos juros'!F93</f>
        <v>0</v>
      </c>
      <c r="F122" s="54">
        <f t="shared" ca="1" si="6"/>
        <v>0</v>
      </c>
      <c r="G122" s="54">
        <f t="shared" ca="1" si="7"/>
        <v>0</v>
      </c>
    </row>
    <row r="123" spans="1:7" hidden="1" x14ac:dyDescent="0.2">
      <c r="A123" s="52">
        <v>31809</v>
      </c>
      <c r="B123" s="71">
        <v>0</v>
      </c>
      <c r="C123" s="53">
        <f ca="1">VLOOKUP($G$9,'Composição de Índices'!$C$2:$H$500,6)/VLOOKUP(Analistas!A123,'Composição de Índices'!$C$2:$H$500,6)</f>
        <v>0.54589877438363343</v>
      </c>
      <c r="D123" s="54">
        <f t="shared" ca="1" si="5"/>
        <v>0</v>
      </c>
      <c r="E123" s="70">
        <f ca="1">'Composição dos juros'!F94</f>
        <v>0</v>
      </c>
      <c r="F123" s="54">
        <f t="shared" ca="1" si="6"/>
        <v>0</v>
      </c>
      <c r="G123" s="54">
        <f t="shared" ca="1" si="7"/>
        <v>0</v>
      </c>
    </row>
    <row r="124" spans="1:7" hidden="1" x14ac:dyDescent="0.2">
      <c r="A124" s="52">
        <v>31837</v>
      </c>
      <c r="B124" s="71">
        <v>0</v>
      </c>
      <c r="C124" s="53">
        <f ca="1">VLOOKUP($G$9,'Composição de Índices'!$C$2:$H$500,6)/VLOOKUP(Analistas!A124,'Composição de Índices'!$C$2:$H$500,6)</f>
        <v>0.31982616372676942</v>
      </c>
      <c r="D124" s="54">
        <f t="shared" ca="1" si="5"/>
        <v>0</v>
      </c>
      <c r="E124" s="70">
        <f ca="1">'Composição dos juros'!F95</f>
        <v>0</v>
      </c>
      <c r="F124" s="54">
        <f t="shared" ca="1" si="6"/>
        <v>0</v>
      </c>
      <c r="G124" s="54">
        <f t="shared" ca="1" si="7"/>
        <v>0</v>
      </c>
    </row>
    <row r="125" spans="1:7" hidden="1" x14ac:dyDescent="0.2">
      <c r="A125" s="52">
        <v>31868</v>
      </c>
      <c r="B125" s="71">
        <v>0</v>
      </c>
      <c r="C125" s="53">
        <f ca="1">VLOOKUP($G$9,'Composição de Índices'!$C$2:$H$500,6)/VLOOKUP(Analistas!A125,'Composição de Índices'!$C$2:$H$500,6)</f>
        <v>0.27928850119930088</v>
      </c>
      <c r="D125" s="54">
        <f t="shared" ca="1" si="5"/>
        <v>0</v>
      </c>
      <c r="E125" s="70">
        <f ca="1">'Composição dos juros'!F96</f>
        <v>0</v>
      </c>
      <c r="F125" s="54">
        <f t="shared" ca="1" si="6"/>
        <v>0</v>
      </c>
      <c r="G125" s="54">
        <f t="shared" ca="1" si="7"/>
        <v>0</v>
      </c>
    </row>
    <row r="126" spans="1:7" hidden="1" x14ac:dyDescent="0.2">
      <c r="A126" s="52">
        <v>31898</v>
      </c>
      <c r="B126" s="71">
        <v>0</v>
      </c>
      <c r="C126" s="53">
        <f ca="1">VLOOKUP($G$9,'Composição de Índices'!$C$2:$H$500,6)/VLOOKUP(Analistas!A126,'Composição de Índices'!$C$2:$H$500,6)</f>
        <v>0.23089374143114408</v>
      </c>
      <c r="D126" s="54">
        <f t="shared" ca="1" si="5"/>
        <v>0</v>
      </c>
      <c r="E126" s="70">
        <f ca="1">'Composição dos juros'!F97</f>
        <v>0</v>
      </c>
      <c r="F126" s="54">
        <f t="shared" ca="1" si="6"/>
        <v>0</v>
      </c>
      <c r="G126" s="54">
        <f t="shared" ca="1" si="7"/>
        <v>0</v>
      </c>
    </row>
    <row r="127" spans="1:7" hidden="1" x14ac:dyDescent="0.2">
      <c r="A127" s="52">
        <v>31929</v>
      </c>
      <c r="B127" s="71">
        <v>0</v>
      </c>
      <c r="C127" s="53">
        <f ca="1">VLOOKUP($G$9,'Composição de Índices'!$C$2:$H$500,6)/VLOOKUP(Analistas!A127,'Composição de Índices'!$C$2:$H$500,6)</f>
        <v>0.18704675746117483</v>
      </c>
      <c r="D127" s="54">
        <f t="shared" ca="1" si="5"/>
        <v>0</v>
      </c>
      <c r="E127" s="70">
        <f ca="1">'Composição dos juros'!F98</f>
        <v>0</v>
      </c>
      <c r="F127" s="54">
        <f t="shared" ca="1" si="6"/>
        <v>0</v>
      </c>
      <c r="G127" s="54">
        <f t="shared" ca="1" si="7"/>
        <v>0</v>
      </c>
    </row>
    <row r="128" spans="1:7" hidden="1" x14ac:dyDescent="0.2">
      <c r="A128" s="52">
        <v>31959</v>
      </c>
      <c r="B128" s="71">
        <v>0</v>
      </c>
      <c r="C128" s="53">
        <f ca="1">VLOOKUP($G$9,'Composição de Índices'!$C$2:$H$500,6)/VLOOKUP(Analistas!A128,'Composição de Índices'!$C$2:$H$500,6)</f>
        <v>0.15848626045572486</v>
      </c>
      <c r="D128" s="54">
        <f t="shared" ca="1" si="5"/>
        <v>0</v>
      </c>
      <c r="E128" s="70">
        <f ca="1">'Composição dos juros'!F99</f>
        <v>0</v>
      </c>
      <c r="F128" s="54">
        <f t="shared" ca="1" si="6"/>
        <v>0</v>
      </c>
      <c r="G128" s="54">
        <f t="shared" ca="1" si="7"/>
        <v>0</v>
      </c>
    </row>
    <row r="129" spans="1:7" hidden="1" x14ac:dyDescent="0.2">
      <c r="A129" s="52">
        <v>31990</v>
      </c>
      <c r="B129" s="71">
        <v>0</v>
      </c>
      <c r="C129" s="53">
        <f ca="1">VLOOKUP($G$9,'Composição de Índices'!$C$2:$H$500,6)/VLOOKUP(Analistas!A129,'Composição de Índices'!$C$2:$H$500,6)</f>
        <v>0.15379466093260943</v>
      </c>
      <c r="D129" s="54">
        <f t="shared" ca="1" si="5"/>
        <v>0</v>
      </c>
      <c r="E129" s="70">
        <f ca="1">'Composição dos juros'!F100</f>
        <v>0</v>
      </c>
      <c r="F129" s="54">
        <f t="shared" ca="1" si="6"/>
        <v>0</v>
      </c>
      <c r="G129" s="54">
        <f t="shared" ca="1" si="7"/>
        <v>0</v>
      </c>
    </row>
    <row r="130" spans="1:7" hidden="1" x14ac:dyDescent="0.2">
      <c r="A130" s="52">
        <v>32021</v>
      </c>
      <c r="B130" s="71">
        <v>0</v>
      </c>
      <c r="C130" s="53">
        <f ca="1">VLOOKUP($G$9,'Composição de Índices'!$C$2:$H$500,6)/VLOOKUP(Analistas!A130,'Composição de Índices'!$C$2:$H$500,6)</f>
        <v>0.14459814681574998</v>
      </c>
      <c r="D130" s="54">
        <f t="shared" ca="1" si="5"/>
        <v>0</v>
      </c>
      <c r="E130" s="70">
        <f ca="1">'Composição dos juros'!F101</f>
        <v>0</v>
      </c>
      <c r="F130" s="54">
        <f t="shared" ca="1" si="6"/>
        <v>0</v>
      </c>
      <c r="G130" s="54">
        <f t="shared" ca="1" si="7"/>
        <v>0</v>
      </c>
    </row>
    <row r="131" spans="1:7" hidden="1" x14ac:dyDescent="0.2">
      <c r="A131" s="52">
        <v>32051</v>
      </c>
      <c r="B131" s="71">
        <v>0</v>
      </c>
      <c r="C131" s="53">
        <f ca="1">VLOOKUP($G$9,'Composição de Índices'!$C$2:$H$500,6)/VLOOKUP(Analistas!A131,'Composição de Índices'!$C$2:$H$500,6)</f>
        <v>0.13682511506070202</v>
      </c>
      <c r="D131" s="54">
        <f t="shared" ca="1" si="5"/>
        <v>0</v>
      </c>
      <c r="E131" s="70">
        <f ca="1">'Composição dos juros'!F102</f>
        <v>0</v>
      </c>
      <c r="F131" s="54">
        <f t="shared" ca="1" si="6"/>
        <v>0</v>
      </c>
      <c r="G131" s="54">
        <f t="shared" ca="1" si="7"/>
        <v>0</v>
      </c>
    </row>
    <row r="132" spans="1:7" hidden="1" x14ac:dyDescent="0.2">
      <c r="A132" s="52">
        <v>32082</v>
      </c>
      <c r="B132" s="71">
        <v>0</v>
      </c>
      <c r="C132" s="53">
        <f ca="1">VLOOKUP($G$9,'Composição de Índices'!$C$2:$H$500,6)/VLOOKUP(Analistas!A132,'Composição de Índices'!$C$2:$H$500,6)</f>
        <v>0.125320681786525</v>
      </c>
      <c r="D132" s="54">
        <f t="shared" ca="1" si="5"/>
        <v>0</v>
      </c>
      <c r="E132" s="70">
        <f ca="1">'Composição dos juros'!F103</f>
        <v>0</v>
      </c>
      <c r="F132" s="54">
        <f t="shared" ca="1" si="6"/>
        <v>0</v>
      </c>
      <c r="G132" s="54">
        <f t="shared" ca="1" si="7"/>
        <v>0</v>
      </c>
    </row>
    <row r="133" spans="1:7" hidden="1" x14ac:dyDescent="0.2">
      <c r="A133" s="52">
        <v>32112</v>
      </c>
      <c r="B133" s="71">
        <v>0</v>
      </c>
      <c r="C133" s="53">
        <f ca="1">VLOOKUP($G$9,'Composição de Índices'!$C$2:$H$500,6)/VLOOKUP(Analistas!A133,'Composição de Índices'!$C$2:$H$500,6)</f>
        <v>0.11106068872142603</v>
      </c>
      <c r="D133" s="54">
        <f t="shared" ca="1" si="5"/>
        <v>0</v>
      </c>
      <c r="E133" s="70">
        <f ca="1">'Composição dos juros'!F104</f>
        <v>0</v>
      </c>
      <c r="F133" s="54">
        <f t="shared" ca="1" si="6"/>
        <v>0</v>
      </c>
      <c r="G133" s="54">
        <f t="shared" ca="1" si="7"/>
        <v>0</v>
      </c>
    </row>
    <row r="134" spans="1:7" hidden="1" x14ac:dyDescent="0.2">
      <c r="A134" s="52">
        <v>32143</v>
      </c>
      <c r="B134" s="71">
        <v>0</v>
      </c>
      <c r="C134" s="53">
        <f ca="1">VLOOKUP($G$9,'Composição de Índices'!$C$2:$H$500,6)/VLOOKUP(Analistas!A134,'Composição de Índices'!$C$2:$H$500,6)</f>
        <v>9.7302291008172684E-2</v>
      </c>
      <c r="D134" s="54">
        <f t="shared" ca="1" si="5"/>
        <v>0</v>
      </c>
      <c r="E134" s="70">
        <f ca="1">'Composição dos juros'!F105</f>
        <v>0</v>
      </c>
      <c r="F134" s="54">
        <f t="shared" ca="1" si="6"/>
        <v>0</v>
      </c>
      <c r="G134" s="54">
        <f t="shared" ca="1" si="7"/>
        <v>0</v>
      </c>
    </row>
    <row r="135" spans="1:7" hidden="1" x14ac:dyDescent="0.2">
      <c r="A135" s="52">
        <v>32174</v>
      </c>
      <c r="B135" s="71">
        <v>0</v>
      </c>
      <c r="C135" s="53">
        <f ca="1">VLOOKUP($G$9,'Composição de Índices'!$C$2:$H$500,6)/VLOOKUP(Analistas!A135,'Composição de Índices'!$C$2:$H$500,6)</f>
        <v>8.3513486117064856E-2</v>
      </c>
      <c r="D135" s="54">
        <f t="shared" ca="1" si="5"/>
        <v>0</v>
      </c>
      <c r="E135" s="70">
        <f ca="1">'Composição dos juros'!F106</f>
        <v>0</v>
      </c>
      <c r="F135" s="54">
        <f t="shared" ca="1" si="6"/>
        <v>0</v>
      </c>
      <c r="G135" s="54">
        <f t="shared" ca="1" si="7"/>
        <v>0</v>
      </c>
    </row>
    <row r="136" spans="1:7" hidden="1" x14ac:dyDescent="0.2">
      <c r="A136" s="52">
        <v>32203</v>
      </c>
      <c r="B136" s="71">
        <v>0</v>
      </c>
      <c r="C136" s="53">
        <f ca="1">VLOOKUP($G$9,'Composição de Índices'!$C$2:$H$500,6)/VLOOKUP(Analistas!A136,'Composição de Índices'!$C$2:$H$500,6)</f>
        <v>7.0797432527752377E-2</v>
      </c>
      <c r="D136" s="54">
        <f t="shared" ca="1" si="5"/>
        <v>0</v>
      </c>
      <c r="E136" s="70">
        <f ca="1">'Composição dos juros'!F107</f>
        <v>0</v>
      </c>
      <c r="F136" s="54">
        <f t="shared" ca="1" si="6"/>
        <v>0</v>
      </c>
      <c r="G136" s="54">
        <f t="shared" ca="1" si="7"/>
        <v>0</v>
      </c>
    </row>
    <row r="137" spans="1:7" hidden="1" x14ac:dyDescent="0.2">
      <c r="A137" s="52">
        <v>32234</v>
      </c>
      <c r="B137" s="71">
        <v>0</v>
      </c>
      <c r="C137" s="53">
        <f ca="1">VLOOKUP($G$9,'Composição de Índices'!$C$2:$H$500,6)/VLOOKUP(Analistas!A137,'Composição de Índices'!$C$2:$H$500,6)</f>
        <v>6.1026959868895433E-2</v>
      </c>
      <c r="D137" s="54">
        <f t="shared" ca="1" si="5"/>
        <v>0</v>
      </c>
      <c r="E137" s="70">
        <f ca="1">'Composição dos juros'!F108</f>
        <v>0</v>
      </c>
      <c r="F137" s="54">
        <f t="shared" ca="1" si="6"/>
        <v>0</v>
      </c>
      <c r="G137" s="54">
        <f t="shared" ca="1" si="7"/>
        <v>0</v>
      </c>
    </row>
    <row r="138" spans="1:7" hidden="1" x14ac:dyDescent="0.2">
      <c r="A138" s="52">
        <v>32264</v>
      </c>
      <c r="B138" s="71">
        <v>0</v>
      </c>
      <c r="C138" s="53">
        <f ca="1">VLOOKUP($G$9,'Composição de Índices'!$C$2:$H$500,6)/VLOOKUP(Analistas!A138,'Composição de Índices'!$C$2:$H$500,6)</f>
        <v>5.1162833153715503E-2</v>
      </c>
      <c r="D138" s="54">
        <f t="shared" ca="1" si="5"/>
        <v>0</v>
      </c>
      <c r="E138" s="70">
        <f ca="1">'Composição dos juros'!F109</f>
        <v>0</v>
      </c>
      <c r="F138" s="54">
        <f t="shared" ca="1" si="6"/>
        <v>0</v>
      </c>
      <c r="G138" s="54">
        <f t="shared" ca="1" si="7"/>
        <v>0</v>
      </c>
    </row>
    <row r="139" spans="1:7" hidden="1" x14ac:dyDescent="0.2">
      <c r="A139" s="52">
        <v>32295</v>
      </c>
      <c r="B139" s="71">
        <v>0</v>
      </c>
      <c r="C139" s="53">
        <f ca="1">VLOOKUP($G$9,'Composição de Índices'!$C$2:$H$500,6)/VLOOKUP(Analistas!A139,'Composição de Índices'!$C$2:$H$500,6)</f>
        <v>4.3439354429234932E-2</v>
      </c>
      <c r="D139" s="54">
        <f t="shared" ca="1" si="5"/>
        <v>0</v>
      </c>
      <c r="E139" s="70">
        <f ca="1">'Composição dos juros'!F110</f>
        <v>0</v>
      </c>
      <c r="F139" s="54">
        <f t="shared" ca="1" si="6"/>
        <v>0</v>
      </c>
      <c r="G139" s="54">
        <f t="shared" ca="1" si="7"/>
        <v>0</v>
      </c>
    </row>
    <row r="140" spans="1:7" hidden="1" x14ac:dyDescent="0.2">
      <c r="A140" s="52">
        <v>32325</v>
      </c>
      <c r="B140" s="71">
        <v>0</v>
      </c>
      <c r="C140" s="53">
        <f ca="1">VLOOKUP($G$9,'Composição de Índices'!$C$2:$H$500,6)/VLOOKUP(Analistas!A140,'Composição de Índices'!$C$2:$H$500,6)</f>
        <v>3.6341790193346893E-2</v>
      </c>
      <c r="D140" s="54">
        <f t="shared" ca="1" si="5"/>
        <v>0</v>
      </c>
      <c r="E140" s="70">
        <f ca="1">'Composição dos juros'!F111</f>
        <v>0</v>
      </c>
      <c r="F140" s="54">
        <f t="shared" ca="1" si="6"/>
        <v>0</v>
      </c>
      <c r="G140" s="54">
        <f t="shared" ca="1" si="7"/>
        <v>0</v>
      </c>
    </row>
    <row r="141" spans="1:7" hidden="1" x14ac:dyDescent="0.2">
      <c r="A141" s="52">
        <v>32356</v>
      </c>
      <c r="B141" s="71">
        <v>0</v>
      </c>
      <c r="C141" s="53">
        <f ca="1">VLOOKUP($G$9,'Composição de Índices'!$C$2:$H$500,6)/VLOOKUP(Analistas!A141,'Composição de Índices'!$C$2:$H$500,6)</f>
        <v>2.929846938905744E-2</v>
      </c>
      <c r="D141" s="54">
        <f t="shared" ca="1" si="5"/>
        <v>0</v>
      </c>
      <c r="E141" s="70">
        <f ca="1">'Composição dos juros'!F112</f>
        <v>0</v>
      </c>
      <c r="F141" s="54">
        <f t="shared" ca="1" si="6"/>
        <v>0</v>
      </c>
      <c r="G141" s="54">
        <f t="shared" ca="1" si="7"/>
        <v>0</v>
      </c>
    </row>
    <row r="142" spans="1:7" hidden="1" x14ac:dyDescent="0.2">
      <c r="A142" s="52">
        <v>32387</v>
      </c>
      <c r="B142" s="71">
        <v>0</v>
      </c>
      <c r="C142" s="53">
        <f ca="1">VLOOKUP($G$9,'Composição de Índices'!$C$2:$H$500,6)/VLOOKUP(Analistas!A142,'Composição de Índices'!$C$2:$H$500,6)</f>
        <v>2.4281844767446718E-2</v>
      </c>
      <c r="D142" s="54">
        <f t="shared" ca="1" si="5"/>
        <v>0</v>
      </c>
      <c r="E142" s="70">
        <f ca="1">'Composição dos juros'!F113</f>
        <v>0</v>
      </c>
      <c r="F142" s="54">
        <f t="shared" ca="1" si="6"/>
        <v>0</v>
      </c>
      <c r="G142" s="54">
        <f t="shared" ca="1" si="7"/>
        <v>0</v>
      </c>
    </row>
    <row r="143" spans="1:7" hidden="1" x14ac:dyDescent="0.2">
      <c r="A143" s="52">
        <v>32417</v>
      </c>
      <c r="B143" s="71">
        <v>0</v>
      </c>
      <c r="C143" s="53">
        <f ca="1">VLOOKUP($G$9,'Composição de Índices'!$C$2:$H$500,6)/VLOOKUP(Analistas!A143,'Composição de Índices'!$C$2:$H$500,6)</f>
        <v>1.958057760254673E-2</v>
      </c>
      <c r="D143" s="54">
        <f t="shared" ca="1" si="5"/>
        <v>0</v>
      </c>
      <c r="E143" s="70">
        <f ca="1">'Composição dos juros'!F114</f>
        <v>0</v>
      </c>
      <c r="F143" s="54">
        <f t="shared" ca="1" si="6"/>
        <v>0</v>
      </c>
      <c r="G143" s="54">
        <f t="shared" ca="1" si="7"/>
        <v>0</v>
      </c>
    </row>
    <row r="144" spans="1:7" hidden="1" x14ac:dyDescent="0.2">
      <c r="A144" s="52">
        <v>32448</v>
      </c>
      <c r="B144" s="71">
        <v>0</v>
      </c>
      <c r="C144" s="53">
        <f ca="1">VLOOKUP($G$9,'Composição de Índices'!$C$2:$H$500,6)/VLOOKUP(Analistas!A144,'Composição de Índices'!$C$2:$H$500,6)</f>
        <v>1.5387492507919397E-2</v>
      </c>
      <c r="D144" s="54">
        <f t="shared" ca="1" si="5"/>
        <v>0</v>
      </c>
      <c r="E144" s="70">
        <f ca="1">'Composição dos juros'!F115</f>
        <v>0</v>
      </c>
      <c r="F144" s="54">
        <f t="shared" ca="1" si="6"/>
        <v>0</v>
      </c>
      <c r="G144" s="54">
        <f t="shared" ca="1" si="7"/>
        <v>0</v>
      </c>
    </row>
    <row r="145" spans="1:7" hidden="1" x14ac:dyDescent="0.2">
      <c r="A145" s="52">
        <v>32478</v>
      </c>
      <c r="B145" s="71">
        <v>0</v>
      </c>
      <c r="C145" s="53">
        <f ca="1">VLOOKUP($G$9,'Composição de Índices'!$C$2:$H$500,6)/VLOOKUP(Analistas!A145,'Composição de Índices'!$C$2:$H$500,6)</f>
        <v>1.2123766063177947E-2</v>
      </c>
      <c r="D145" s="54">
        <f t="shared" ca="1" si="5"/>
        <v>0</v>
      </c>
      <c r="E145" s="70">
        <f ca="1">'Composição dos juros'!F116</f>
        <v>0</v>
      </c>
      <c r="F145" s="54">
        <f t="shared" ca="1" si="6"/>
        <v>0</v>
      </c>
      <c r="G145" s="54">
        <f t="shared" ca="1" si="7"/>
        <v>0</v>
      </c>
    </row>
    <row r="146" spans="1:7" hidden="1" x14ac:dyDescent="0.2">
      <c r="A146" s="52">
        <v>32509</v>
      </c>
      <c r="B146" s="71">
        <v>0</v>
      </c>
      <c r="C146" s="53">
        <f ca="1">VLOOKUP($G$9,'Composição de Índices'!$C$2:$H$500,6)/VLOOKUP(Analistas!A146,'Composição de Índices'!$C$2:$H$500,6)</f>
        <v>9.4135884947495301E-3</v>
      </c>
      <c r="D146" s="54">
        <f t="shared" ca="1" si="5"/>
        <v>0</v>
      </c>
      <c r="E146" s="70">
        <f ca="1">'Composição dos juros'!F117</f>
        <v>0</v>
      </c>
      <c r="F146" s="54">
        <f t="shared" ca="1" si="6"/>
        <v>0</v>
      </c>
      <c r="G146" s="54">
        <f t="shared" ca="1" si="7"/>
        <v>0</v>
      </c>
    </row>
    <row r="147" spans="1:7" hidden="1" x14ac:dyDescent="0.2">
      <c r="A147" s="52">
        <v>32540</v>
      </c>
      <c r="B147" s="71">
        <v>0</v>
      </c>
      <c r="C147" s="53">
        <f ca="1">VLOOKUP($G$9,'Composição de Índices'!$C$2:$H$500,6)/VLOOKUP(Analistas!A147,'Composição de Índices'!$C$2:$H$500,6)</f>
        <v>6.5958439565229332</v>
      </c>
      <c r="D147" s="54">
        <f t="shared" ca="1" si="5"/>
        <v>0</v>
      </c>
      <c r="E147" s="70">
        <f ca="1">'Composição dos juros'!F118</f>
        <v>0</v>
      </c>
      <c r="F147" s="54">
        <f t="shared" ca="1" si="6"/>
        <v>0</v>
      </c>
      <c r="G147" s="54">
        <f t="shared" ca="1" si="7"/>
        <v>0</v>
      </c>
    </row>
    <row r="148" spans="1:7" hidden="1" x14ac:dyDescent="0.2">
      <c r="A148" s="52">
        <v>32568</v>
      </c>
      <c r="B148" s="71">
        <v>0</v>
      </c>
      <c r="C148" s="53">
        <f ca="1">VLOOKUP($G$9,'Composição de Índices'!$C$2:$H$500,6)/VLOOKUP(Analistas!A148,'Composição de Índices'!$C$2:$H$500,6)</f>
        <v>6.3666447456785065</v>
      </c>
      <c r="D148" s="54">
        <f t="shared" ca="1" si="5"/>
        <v>0</v>
      </c>
      <c r="E148" s="70">
        <f ca="1">'Composição dos juros'!F119</f>
        <v>0</v>
      </c>
      <c r="F148" s="54">
        <f t="shared" ca="1" si="6"/>
        <v>0</v>
      </c>
      <c r="G148" s="54">
        <f t="shared" ca="1" si="7"/>
        <v>0</v>
      </c>
    </row>
    <row r="149" spans="1:7" hidden="1" x14ac:dyDescent="0.2">
      <c r="A149" s="52">
        <v>32599</v>
      </c>
      <c r="B149" s="71">
        <v>0</v>
      </c>
      <c r="C149" s="53">
        <f ca="1">VLOOKUP($G$9,'Composição de Índices'!$C$2:$H$500,6)/VLOOKUP(Analistas!A149,'Composição de Índices'!$C$2:$H$500,6)</f>
        <v>6.0011317955808696</v>
      </c>
      <c r="D149" s="54">
        <f t="shared" ca="1" si="5"/>
        <v>0</v>
      </c>
      <c r="E149" s="70">
        <f ca="1">'Composição dos juros'!F120</f>
        <v>0</v>
      </c>
      <c r="F149" s="54">
        <f t="shared" ca="1" si="6"/>
        <v>0</v>
      </c>
      <c r="G149" s="54">
        <f t="shared" ca="1" si="7"/>
        <v>0</v>
      </c>
    </row>
    <row r="150" spans="1:7" hidden="1" x14ac:dyDescent="0.2">
      <c r="A150" s="52">
        <v>32629</v>
      </c>
      <c r="B150" s="71">
        <v>0</v>
      </c>
      <c r="C150" s="53">
        <f ca="1">VLOOKUP($G$9,'Composição de Índices'!$C$2:$H$500,6)/VLOOKUP(Analistas!A150,'Composição de Índices'!$C$2:$H$500,6)</f>
        <v>5.5925419336297564</v>
      </c>
      <c r="D150" s="54">
        <f t="shared" ca="1" si="5"/>
        <v>0</v>
      </c>
      <c r="E150" s="70">
        <f ca="1">'Composição dos juros'!F121</f>
        <v>0</v>
      </c>
      <c r="F150" s="54">
        <f t="shared" ca="1" si="6"/>
        <v>0</v>
      </c>
      <c r="G150" s="54">
        <f t="shared" ca="1" si="7"/>
        <v>0</v>
      </c>
    </row>
    <row r="151" spans="1:7" hidden="1" x14ac:dyDescent="0.2">
      <c r="A151" s="52">
        <v>32660</v>
      </c>
      <c r="B151" s="71">
        <v>0</v>
      </c>
      <c r="C151" s="53">
        <f ca="1">VLOOKUP($G$9,'Composição de Índices'!$C$2:$H$500,6)/VLOOKUP(Analistas!A151,'Composição de Índices'!$C$2:$H$500,6)</f>
        <v>5.0870306621339925</v>
      </c>
      <c r="D151" s="54">
        <f t="shared" ca="1" si="5"/>
        <v>0</v>
      </c>
      <c r="E151" s="70">
        <f ca="1">'Composição dos juros'!F122</f>
        <v>0</v>
      </c>
      <c r="F151" s="54">
        <f t="shared" ca="1" si="6"/>
        <v>0</v>
      </c>
      <c r="G151" s="54">
        <f t="shared" ca="1" si="7"/>
        <v>0</v>
      </c>
    </row>
    <row r="152" spans="1:7" hidden="1" x14ac:dyDescent="0.2">
      <c r="A152" s="52">
        <v>32690</v>
      </c>
      <c r="B152" s="71">
        <v>0</v>
      </c>
      <c r="C152" s="53">
        <f ca="1">VLOOKUP($G$9,'Composição de Índices'!$C$2:$H$500,6)/VLOOKUP(Analistas!A152,'Composição de Índices'!$C$2:$H$500,6)</f>
        <v>4.0752820244194838</v>
      </c>
      <c r="D152" s="54">
        <f t="shared" ca="1" si="5"/>
        <v>0</v>
      </c>
      <c r="E152" s="70">
        <f ca="1">'Composição dos juros'!F123</f>
        <v>0</v>
      </c>
      <c r="F152" s="54">
        <f t="shared" ca="1" si="6"/>
        <v>0</v>
      </c>
      <c r="G152" s="54">
        <f t="shared" ca="1" si="7"/>
        <v>0</v>
      </c>
    </row>
    <row r="153" spans="1:7" hidden="1" x14ac:dyDescent="0.2">
      <c r="A153" s="52">
        <v>32721</v>
      </c>
      <c r="B153" s="71">
        <v>0</v>
      </c>
      <c r="C153" s="53">
        <f ca="1">VLOOKUP($G$9,'Composição de Índices'!$C$2:$H$500,6)/VLOOKUP(Analistas!A153,'Composição de Índices'!$C$2:$H$500,6)</f>
        <v>3.1646885886781186</v>
      </c>
      <c r="D153" s="54">
        <f t="shared" ca="1" si="5"/>
        <v>0</v>
      </c>
      <c r="E153" s="70">
        <f ca="1">'Composição dos juros'!F124</f>
        <v>0</v>
      </c>
      <c r="F153" s="54">
        <f t="shared" ca="1" si="6"/>
        <v>0</v>
      </c>
      <c r="G153" s="54">
        <f t="shared" ca="1" si="7"/>
        <v>0</v>
      </c>
    </row>
    <row r="154" spans="1:7" hidden="1" x14ac:dyDescent="0.2">
      <c r="A154" s="52">
        <v>32752</v>
      </c>
      <c r="B154" s="71">
        <v>0</v>
      </c>
      <c r="C154" s="53">
        <f ca="1">VLOOKUP($G$9,'Composição de Índices'!$C$2:$H$500,6)/VLOOKUP(Analistas!A154,'Composição de Índices'!$C$2:$H$500,6)</f>
        <v>2.4468019277081776</v>
      </c>
      <c r="D154" s="54">
        <f t="shared" ca="1" si="5"/>
        <v>0</v>
      </c>
      <c r="E154" s="70">
        <f ca="1">'Composição dos juros'!F125</f>
        <v>0</v>
      </c>
      <c r="F154" s="54">
        <f t="shared" ca="1" si="6"/>
        <v>0</v>
      </c>
      <c r="G154" s="54">
        <f t="shared" ca="1" si="7"/>
        <v>0</v>
      </c>
    </row>
    <row r="155" spans="1:7" hidden="1" x14ac:dyDescent="0.2">
      <c r="A155" s="52">
        <v>32782</v>
      </c>
      <c r="B155" s="71">
        <v>0</v>
      </c>
      <c r="C155" s="53">
        <f ca="1">VLOOKUP($G$9,'Composição de Índices'!$C$2:$H$500,6)/VLOOKUP(Analistas!A155,'Composição de Índices'!$C$2:$H$500,6)</f>
        <v>1.799831897978807</v>
      </c>
      <c r="D155" s="54">
        <f t="shared" ca="1" si="5"/>
        <v>0</v>
      </c>
      <c r="E155" s="70">
        <f ca="1">'Composição dos juros'!F126</f>
        <v>0</v>
      </c>
      <c r="F155" s="54">
        <f t="shared" ca="1" si="6"/>
        <v>0</v>
      </c>
      <c r="G155" s="54">
        <f t="shared" ca="1" si="7"/>
        <v>0</v>
      </c>
    </row>
    <row r="156" spans="1:7" hidden="1" x14ac:dyDescent="0.2">
      <c r="A156" s="52">
        <v>32813</v>
      </c>
      <c r="B156" s="71">
        <v>0</v>
      </c>
      <c r="C156" s="53">
        <f ca="1">VLOOKUP($G$9,'Composição de Índices'!$C$2:$H$500,6)/VLOOKUP(Analistas!A156,'Composição de Índices'!$C$2:$H$500,6)</f>
        <v>1.307816940263103</v>
      </c>
      <c r="D156" s="54">
        <f t="shared" ca="1" si="5"/>
        <v>0</v>
      </c>
      <c r="E156" s="70">
        <f ca="1">'Composição dos juros'!F127</f>
        <v>0</v>
      </c>
      <c r="F156" s="54">
        <f t="shared" ca="1" si="6"/>
        <v>0</v>
      </c>
      <c r="G156" s="54">
        <f t="shared" ca="1" si="7"/>
        <v>0</v>
      </c>
    </row>
    <row r="157" spans="1:7" hidden="1" x14ac:dyDescent="0.2">
      <c r="A157" s="52">
        <v>32843</v>
      </c>
      <c r="B157" s="71">
        <v>0</v>
      </c>
      <c r="C157" s="53">
        <f ca="1">VLOOKUP($G$9,'Composição de Índices'!$C$2:$H$500,6)/VLOOKUP(Analistas!A157,'Composição de Índices'!$C$2:$H$500,6)</f>
        <v>0.92477202015071147</v>
      </c>
      <c r="D157" s="54">
        <f t="shared" ca="1" si="5"/>
        <v>0</v>
      </c>
      <c r="E157" s="70">
        <f ca="1">'Composição dos juros'!F128</f>
        <v>0</v>
      </c>
      <c r="F157" s="54">
        <f t="shared" ca="1" si="6"/>
        <v>0</v>
      </c>
      <c r="G157" s="54">
        <f t="shared" ca="1" si="7"/>
        <v>0</v>
      </c>
    </row>
    <row r="158" spans="1:7" hidden="1" x14ac:dyDescent="0.2">
      <c r="A158" s="52">
        <v>32874</v>
      </c>
      <c r="B158" s="71">
        <v>0</v>
      </c>
      <c r="C158" s="53">
        <f ca="1">VLOOKUP($G$9,'Composição de Índices'!$C$2:$H$500,6)/VLOOKUP(Analistas!A158,'Composição de Índices'!$C$2:$H$500,6)</f>
        <v>0.60226117684060465</v>
      </c>
      <c r="D158" s="54">
        <f t="shared" ca="1" si="5"/>
        <v>0</v>
      </c>
      <c r="E158" s="70">
        <f ca="1">'Composição dos juros'!F129</f>
        <v>0</v>
      </c>
      <c r="F158" s="54">
        <f t="shared" ca="1" si="6"/>
        <v>0</v>
      </c>
      <c r="G158" s="54">
        <f t="shared" ca="1" si="7"/>
        <v>0</v>
      </c>
    </row>
    <row r="159" spans="1:7" hidden="1" x14ac:dyDescent="0.2">
      <c r="A159" s="52">
        <v>32905</v>
      </c>
      <c r="B159" s="71">
        <v>0</v>
      </c>
      <c r="C159" s="53">
        <f ca="1">VLOOKUP($G$9,'Composição de Índices'!$C$2:$H$500,6)/VLOOKUP(Analistas!A159,'Composição de Índices'!$C$2:$H$500,6)</f>
        <v>0.3857940641829426</v>
      </c>
      <c r="D159" s="54">
        <f t="shared" ca="1" si="5"/>
        <v>0</v>
      </c>
      <c r="E159" s="70">
        <f ca="1">'Composição dos juros'!F130</f>
        <v>0</v>
      </c>
      <c r="F159" s="54">
        <f t="shared" ca="1" si="6"/>
        <v>0</v>
      </c>
      <c r="G159" s="54">
        <f t="shared" ca="1" si="7"/>
        <v>0</v>
      </c>
    </row>
    <row r="160" spans="1:7" hidden="1" x14ac:dyDescent="0.2">
      <c r="A160" s="52">
        <v>32933</v>
      </c>
      <c r="B160" s="71">
        <v>0</v>
      </c>
      <c r="C160" s="53">
        <f ca="1">VLOOKUP($G$9,'Composição de Índices'!$C$2:$H$500,6)/VLOOKUP(Analistas!A160,'Composição de Índices'!$C$2:$H$500,6)</f>
        <v>0.22328592705198508</v>
      </c>
      <c r="D160" s="54">
        <f t="shared" ca="1" si="5"/>
        <v>0</v>
      </c>
      <c r="E160" s="70">
        <f ca="1">'Composição dos juros'!F131</f>
        <v>0</v>
      </c>
      <c r="F160" s="54">
        <f t="shared" ca="1" si="6"/>
        <v>0</v>
      </c>
      <c r="G160" s="54">
        <f t="shared" ca="1" si="7"/>
        <v>0</v>
      </c>
    </row>
    <row r="161" spans="1:7" hidden="1" x14ac:dyDescent="0.2">
      <c r="A161" s="52">
        <v>32964</v>
      </c>
      <c r="B161" s="71">
        <v>0</v>
      </c>
      <c r="C161" s="53">
        <f ca="1">VLOOKUP($G$9,'Composição de Índices'!$C$2:$H$500,6)/VLOOKUP(Analistas!A161,'Composição de Índices'!$C$2:$H$500,6)</f>
        <v>0.12114036840928009</v>
      </c>
      <c r="D161" s="54">
        <f t="shared" ca="1" si="5"/>
        <v>0</v>
      </c>
      <c r="E161" s="70">
        <f ca="1">'Composição dos juros'!F132</f>
        <v>0</v>
      </c>
      <c r="F161" s="54">
        <f t="shared" ca="1" si="6"/>
        <v>0</v>
      </c>
      <c r="G161" s="54">
        <f t="shared" ca="1" si="7"/>
        <v>0</v>
      </c>
    </row>
    <row r="162" spans="1:7" hidden="1" x14ac:dyDescent="0.2">
      <c r="A162" s="52">
        <v>32994</v>
      </c>
      <c r="B162" s="71">
        <v>0</v>
      </c>
      <c r="C162" s="53">
        <f ca="1">VLOOKUP($G$9,'Composição de Índices'!$C$2:$H$500,6)/VLOOKUP(Analistas!A162,'Composição de Índices'!$C$2:$H$500,6)</f>
        <v>8.3660475420773553E-2</v>
      </c>
      <c r="D162" s="54">
        <f t="shared" ca="1" si="5"/>
        <v>0</v>
      </c>
      <c r="E162" s="70">
        <f ca="1">'Composição dos juros'!F133</f>
        <v>0</v>
      </c>
      <c r="F162" s="54">
        <f t="shared" ca="1" si="6"/>
        <v>0</v>
      </c>
      <c r="G162" s="54">
        <f t="shared" ca="1" si="7"/>
        <v>0</v>
      </c>
    </row>
    <row r="163" spans="1:7" hidden="1" x14ac:dyDescent="0.2">
      <c r="A163" s="52">
        <v>33025</v>
      </c>
      <c r="B163" s="71">
        <v>0</v>
      </c>
      <c r="C163" s="53">
        <f ca="1">VLOOKUP($G$9,'Composição de Índices'!$C$2:$H$500,6)/VLOOKUP(Analistas!A163,'Composição de Índices'!$C$2:$H$500,6)</f>
        <v>7.7556758524866556E-2</v>
      </c>
      <c r="D163" s="54">
        <f t="shared" ca="1" si="5"/>
        <v>0</v>
      </c>
      <c r="E163" s="70">
        <f ca="1">'Composição dos juros'!F134</f>
        <v>0</v>
      </c>
      <c r="F163" s="54">
        <f t="shared" ca="1" si="6"/>
        <v>0</v>
      </c>
      <c r="G163" s="54">
        <f t="shared" ca="1" si="7"/>
        <v>0</v>
      </c>
    </row>
    <row r="164" spans="1:7" hidden="1" x14ac:dyDescent="0.2">
      <c r="A164" s="52">
        <v>33055</v>
      </c>
      <c r="B164" s="71">
        <v>0</v>
      </c>
      <c r="C164" s="53">
        <f ca="1">VLOOKUP($G$9,'Composição de Índices'!$C$2:$H$500,6)/VLOOKUP(Analistas!A164,'Composição de Índices'!$C$2:$H$500,6)</f>
        <v>7.0757025625448111E-2</v>
      </c>
      <c r="D164" s="54">
        <f t="shared" ca="1" si="5"/>
        <v>0</v>
      </c>
      <c r="E164" s="70">
        <f ca="1">'Composição dos juros'!F135</f>
        <v>0</v>
      </c>
      <c r="F164" s="54">
        <f t="shared" ca="1" si="6"/>
        <v>0</v>
      </c>
      <c r="G164" s="54">
        <f t="shared" ca="1" si="7"/>
        <v>0</v>
      </c>
    </row>
    <row r="165" spans="1:7" hidden="1" x14ac:dyDescent="0.2">
      <c r="A165" s="52">
        <v>33086</v>
      </c>
      <c r="B165" s="71">
        <v>0</v>
      </c>
      <c r="C165" s="53">
        <f ca="1">VLOOKUP($G$9,'Composição de Índices'!$C$2:$H$500,6)/VLOOKUP(Analistas!A165,'Composição de Índices'!$C$2:$H$500,6)</f>
        <v>6.3865889557618058E-2</v>
      </c>
      <c r="D165" s="54">
        <f t="shared" ca="1" si="5"/>
        <v>0</v>
      </c>
      <c r="E165" s="70">
        <f ca="1">'Composição dos juros'!F136</f>
        <v>0</v>
      </c>
      <c r="F165" s="54">
        <f t="shared" ca="1" si="6"/>
        <v>0</v>
      </c>
      <c r="G165" s="54">
        <f t="shared" ca="1" si="7"/>
        <v>0</v>
      </c>
    </row>
    <row r="166" spans="1:7" hidden="1" x14ac:dyDescent="0.2">
      <c r="A166" s="52">
        <v>33117</v>
      </c>
      <c r="B166" s="71">
        <v>0</v>
      </c>
      <c r="C166" s="53">
        <f ca="1">VLOOKUP($G$9,'Composição de Índices'!$C$2:$H$500,6)/VLOOKUP(Analistas!A166,'Composição de Índices'!$C$2:$H$500,6)</f>
        <v>5.7755343092043422E-2</v>
      </c>
      <c r="D166" s="54">
        <f t="shared" ca="1" si="5"/>
        <v>0</v>
      </c>
      <c r="E166" s="70">
        <f ca="1">'Composição dos juros'!F137</f>
        <v>0</v>
      </c>
      <c r="F166" s="54">
        <f t="shared" ca="1" si="6"/>
        <v>0</v>
      </c>
      <c r="G166" s="54">
        <f t="shared" ca="1" si="7"/>
        <v>0</v>
      </c>
    </row>
    <row r="167" spans="1:7" hidden="1" x14ac:dyDescent="0.2">
      <c r="A167" s="52">
        <v>33147</v>
      </c>
      <c r="B167" s="71">
        <v>0</v>
      </c>
      <c r="C167" s="53">
        <f ca="1">VLOOKUP($G$9,'Composição de Índices'!$C$2:$H$500,6)/VLOOKUP(Analistas!A167,'Composição de Índices'!$C$2:$H$500,6)</f>
        <v>5.1178860858299584E-2</v>
      </c>
      <c r="D167" s="54">
        <f t="shared" ref="D167:D230" ca="1" si="8">ROUND(B167*C167,2)</f>
        <v>0</v>
      </c>
      <c r="E167" s="70">
        <f ca="1">'Composição dos juros'!F138</f>
        <v>0</v>
      </c>
      <c r="F167" s="54">
        <f t="shared" ref="F167:F230" ca="1" si="9">ROUND(D167*E167,2)</f>
        <v>0</v>
      </c>
      <c r="G167" s="54">
        <f t="shared" ref="G167:G230" ca="1" si="10">D167+F167</f>
        <v>0</v>
      </c>
    </row>
    <row r="168" spans="1:7" hidden="1" x14ac:dyDescent="0.2">
      <c r="A168" s="52">
        <v>33178</v>
      </c>
      <c r="B168" s="71">
        <v>0</v>
      </c>
      <c r="C168" s="53">
        <f ca="1">VLOOKUP($G$9,'Composição de Índices'!$C$2:$H$500,6)/VLOOKUP(Analistas!A168,'Composição de Índices'!$C$2:$H$500,6)</f>
        <v>4.5008253096545353E-2</v>
      </c>
      <c r="D168" s="54">
        <f t="shared" ca="1" si="8"/>
        <v>0</v>
      </c>
      <c r="E168" s="70">
        <f ca="1">'Composição dos juros'!F139</f>
        <v>0</v>
      </c>
      <c r="F168" s="54">
        <f t="shared" ca="1" si="9"/>
        <v>0</v>
      </c>
      <c r="G168" s="54">
        <f t="shared" ca="1" si="10"/>
        <v>0</v>
      </c>
    </row>
    <row r="169" spans="1:7" hidden="1" x14ac:dyDescent="0.2">
      <c r="A169" s="52">
        <v>33208</v>
      </c>
      <c r="B169" s="71">
        <v>0</v>
      </c>
      <c r="C169" s="53">
        <f ca="1">VLOOKUP($G$9,'Composição de Índices'!$C$2:$H$500,6)/VLOOKUP(Analistas!A169,'Composição de Índices'!$C$2:$H$500,6)</f>
        <v>3.8587325966242807E-2</v>
      </c>
      <c r="D169" s="54">
        <f t="shared" ca="1" si="8"/>
        <v>0</v>
      </c>
      <c r="E169" s="70">
        <f ca="1">'Composição dos juros'!F140</f>
        <v>0</v>
      </c>
      <c r="F169" s="54">
        <f t="shared" ca="1" si="9"/>
        <v>0</v>
      </c>
      <c r="G169" s="54">
        <f t="shared" ca="1" si="10"/>
        <v>0</v>
      </c>
    </row>
    <row r="170" spans="1:7" hidden="1" x14ac:dyDescent="0.2">
      <c r="A170" s="52">
        <v>33239</v>
      </c>
      <c r="B170" s="71">
        <v>0</v>
      </c>
      <c r="C170" s="53">
        <f ca="1">VLOOKUP($G$9,'Composição de Índices'!$C$2:$H$500,6)/VLOOKUP(Analistas!A170,'Composição de Índices'!$C$2:$H$500,6)</f>
        <v>3.2320405237309627E-2</v>
      </c>
      <c r="D170" s="54">
        <f t="shared" ca="1" si="8"/>
        <v>0</v>
      </c>
      <c r="E170" s="70">
        <f ca="1">'Composição dos juros'!F141</f>
        <v>0</v>
      </c>
      <c r="F170" s="54">
        <f t="shared" ca="1" si="9"/>
        <v>0</v>
      </c>
      <c r="G170" s="54">
        <f t="shared" ca="1" si="10"/>
        <v>0</v>
      </c>
    </row>
    <row r="171" spans="1:7" hidden="1" x14ac:dyDescent="0.2">
      <c r="A171" s="52">
        <v>33270</v>
      </c>
      <c r="B171" s="71">
        <v>0</v>
      </c>
      <c r="C171" s="53">
        <f ca="1">VLOOKUP($G$9,'Composição de Índices'!$C$2:$H$500,6)/VLOOKUP(Analistas!A171,'Composição de Índices'!$C$2:$H$500,6)</f>
        <v>2.6886611132817942E-2</v>
      </c>
      <c r="D171" s="54">
        <f t="shared" ca="1" si="8"/>
        <v>0</v>
      </c>
      <c r="E171" s="70">
        <f ca="1">'Composição dos juros'!F142</f>
        <v>0</v>
      </c>
      <c r="F171" s="54">
        <f t="shared" ca="1" si="9"/>
        <v>0</v>
      </c>
      <c r="G171" s="54">
        <f t="shared" ca="1" si="10"/>
        <v>0</v>
      </c>
    </row>
    <row r="172" spans="1:7" hidden="1" x14ac:dyDescent="0.2">
      <c r="A172" s="52">
        <v>33298</v>
      </c>
      <c r="B172" s="71">
        <v>0</v>
      </c>
      <c r="C172" s="53">
        <f ca="1">VLOOKUP($G$9,'Composição de Índices'!$C$2:$H$500,6)/VLOOKUP(Analistas!A172,'Composição de Índices'!$C$2:$H$500,6)</f>
        <v>2.2061714230588281E-2</v>
      </c>
      <c r="D172" s="54">
        <f t="shared" ca="1" si="8"/>
        <v>0</v>
      </c>
      <c r="E172" s="70">
        <f ca="1">'Composição dos juros'!F143</f>
        <v>0</v>
      </c>
      <c r="F172" s="54">
        <f t="shared" ca="1" si="9"/>
        <v>0</v>
      </c>
      <c r="G172" s="54">
        <f t="shared" ca="1" si="10"/>
        <v>0</v>
      </c>
    </row>
    <row r="173" spans="1:7" hidden="1" x14ac:dyDescent="0.2">
      <c r="A173" s="52">
        <v>33329</v>
      </c>
      <c r="B173" s="71">
        <v>0</v>
      </c>
      <c r="C173" s="53">
        <f ca="1">VLOOKUP($G$9,'Composição de Índices'!$C$2:$H$500,6)/VLOOKUP(Analistas!A173,'Composição de Índices'!$C$2:$H$500,6)</f>
        <v>1.9734962188557366E-2</v>
      </c>
      <c r="D173" s="54">
        <f t="shared" ca="1" si="8"/>
        <v>0</v>
      </c>
      <c r="E173" s="70">
        <f ca="1">'Composição dos juros'!F144</f>
        <v>0</v>
      </c>
      <c r="F173" s="54">
        <f t="shared" ca="1" si="9"/>
        <v>0</v>
      </c>
      <c r="G173" s="54">
        <f t="shared" ca="1" si="10"/>
        <v>0</v>
      </c>
    </row>
    <row r="174" spans="1:7" hidden="1" x14ac:dyDescent="0.2">
      <c r="A174" s="52">
        <v>33359</v>
      </c>
      <c r="B174" s="71">
        <v>0</v>
      </c>
      <c r="C174" s="53">
        <f ca="1">VLOOKUP($G$9,'Composição de Índices'!$C$2:$H$500,6)/VLOOKUP(Analistas!A174,'Composição de Índices'!$C$2:$H$500,6)</f>
        <v>1.8793412235556008E-2</v>
      </c>
      <c r="D174" s="54">
        <f t="shared" ca="1" si="8"/>
        <v>0</v>
      </c>
      <c r="E174" s="70">
        <f ca="1">'Composição dos juros'!F145</f>
        <v>0</v>
      </c>
      <c r="F174" s="54">
        <f t="shared" ca="1" si="9"/>
        <v>0</v>
      </c>
      <c r="G174" s="54">
        <f t="shared" ca="1" si="10"/>
        <v>0</v>
      </c>
    </row>
    <row r="175" spans="1:7" hidden="1" x14ac:dyDescent="0.2">
      <c r="A175" s="52">
        <v>33390</v>
      </c>
      <c r="B175" s="71">
        <v>0</v>
      </c>
      <c r="C175" s="53">
        <f ca="1">VLOOKUP($G$9,'Composição de Índices'!$C$2:$H$500,6)/VLOOKUP(Analistas!A175,'Composição de Índices'!$C$2:$H$500,6)</f>
        <v>1.7616621893097123E-2</v>
      </c>
      <c r="D175" s="54">
        <f t="shared" ca="1" si="8"/>
        <v>0</v>
      </c>
      <c r="E175" s="70">
        <f ca="1">'Composição dos juros'!F146</f>
        <v>0</v>
      </c>
      <c r="F175" s="54">
        <f t="shared" ca="1" si="9"/>
        <v>0</v>
      </c>
      <c r="G175" s="54">
        <f t="shared" ca="1" si="10"/>
        <v>0</v>
      </c>
    </row>
    <row r="176" spans="1:7" hidden="1" x14ac:dyDescent="0.2">
      <c r="A176" s="52">
        <v>33420</v>
      </c>
      <c r="B176" s="71">
        <v>0</v>
      </c>
      <c r="C176" s="53">
        <f ca="1">VLOOKUP($G$9,'Composição de Índices'!$C$2:$H$500,6)/VLOOKUP(Analistas!A176,'Composição de Índices'!$C$2:$H$500,6)</f>
        <v>1.5895174495260418E-2</v>
      </c>
      <c r="D176" s="54">
        <f t="shared" ca="1" si="8"/>
        <v>0</v>
      </c>
      <c r="E176" s="70">
        <f ca="1">'Composição dos juros'!F147</f>
        <v>0</v>
      </c>
      <c r="F176" s="54">
        <f t="shared" ca="1" si="9"/>
        <v>0</v>
      </c>
      <c r="G176" s="54">
        <f t="shared" ca="1" si="10"/>
        <v>0</v>
      </c>
    </row>
    <row r="177" spans="1:7" hidden="1" x14ac:dyDescent="0.2">
      <c r="A177" s="52">
        <v>33451</v>
      </c>
      <c r="B177" s="71">
        <v>0</v>
      </c>
      <c r="C177" s="53">
        <f ca="1">VLOOKUP($G$9,'Composição de Índices'!$C$2:$H$500,6)/VLOOKUP(Analistas!A177,'Composição de Índices'!$C$2:$H$500,6)</f>
        <v>1.4174402082450882E-2</v>
      </c>
      <c r="D177" s="54">
        <f t="shared" ca="1" si="8"/>
        <v>0</v>
      </c>
      <c r="E177" s="70">
        <f ca="1">'Composição dos juros'!F148</f>
        <v>0</v>
      </c>
      <c r="F177" s="54">
        <f t="shared" ca="1" si="9"/>
        <v>0</v>
      </c>
      <c r="G177" s="54">
        <f t="shared" ca="1" si="10"/>
        <v>0</v>
      </c>
    </row>
    <row r="178" spans="1:7" hidden="1" x14ac:dyDescent="0.2">
      <c r="A178" s="52">
        <v>33482</v>
      </c>
      <c r="B178" s="71">
        <v>0</v>
      </c>
      <c r="C178" s="53">
        <f ca="1">VLOOKUP($G$9,'Composição de Índices'!$C$2:$H$500,6)/VLOOKUP(Analistas!A178,'Composição de Índices'!$C$2:$H$500,6)</f>
        <v>1.2259472480929666E-2</v>
      </c>
      <c r="D178" s="54">
        <f t="shared" ca="1" si="8"/>
        <v>0</v>
      </c>
      <c r="E178" s="70">
        <f ca="1">'Composição dos juros'!F149</f>
        <v>0</v>
      </c>
      <c r="F178" s="54">
        <f t="shared" ca="1" si="9"/>
        <v>0</v>
      </c>
      <c r="G178" s="54">
        <f t="shared" ca="1" si="10"/>
        <v>0</v>
      </c>
    </row>
    <row r="179" spans="1:7" hidden="1" x14ac:dyDescent="0.2">
      <c r="A179" s="52">
        <v>33512</v>
      </c>
      <c r="B179" s="71">
        <v>0</v>
      </c>
      <c r="C179" s="53">
        <f ca="1">VLOOKUP($G$9,'Composição de Índices'!$C$2:$H$500,6)/VLOOKUP(Analistas!A179,'Composição de Índices'!$C$2:$H$500,6)</f>
        <v>1.0603245529259354E-2</v>
      </c>
      <c r="D179" s="54">
        <f t="shared" ca="1" si="8"/>
        <v>0</v>
      </c>
      <c r="E179" s="70">
        <f ca="1">'Composição dos juros'!F150</f>
        <v>0</v>
      </c>
      <c r="F179" s="54">
        <f t="shared" ca="1" si="9"/>
        <v>0</v>
      </c>
      <c r="G179" s="54">
        <f t="shared" ca="1" si="10"/>
        <v>0</v>
      </c>
    </row>
    <row r="180" spans="1:7" hidden="1" x14ac:dyDescent="0.2">
      <c r="A180" s="52">
        <v>33543</v>
      </c>
      <c r="B180" s="71">
        <v>0</v>
      </c>
      <c r="C180" s="53">
        <f ca="1">VLOOKUP($G$9,'Composição de Índices'!$C$2:$H$500,6)/VLOOKUP(Analistas!A180,'Composição de Índices'!$C$2:$H$500,6)</f>
        <v>8.7572229346377234E-3</v>
      </c>
      <c r="D180" s="54">
        <f t="shared" ca="1" si="8"/>
        <v>0</v>
      </c>
      <c r="E180" s="70">
        <f ca="1">'Composição dos juros'!F151</f>
        <v>0</v>
      </c>
      <c r="F180" s="54">
        <f t="shared" ca="1" si="9"/>
        <v>0</v>
      </c>
      <c r="G180" s="54">
        <f t="shared" ca="1" si="10"/>
        <v>0</v>
      </c>
    </row>
    <row r="181" spans="1:7" hidden="1" x14ac:dyDescent="0.2">
      <c r="A181" s="52">
        <v>33573</v>
      </c>
      <c r="B181" s="71">
        <v>0</v>
      </c>
      <c r="C181" s="53">
        <f ca="1">VLOOKUP($G$9,'Composição de Índices'!$C$2:$H$500,6)/VLOOKUP(Analistas!A181,'Composição de Índices'!$C$2:$H$500,6)</f>
        <v>6.9238005492075622E-3</v>
      </c>
      <c r="D181" s="54">
        <f t="shared" ca="1" si="8"/>
        <v>0</v>
      </c>
      <c r="E181" s="70">
        <f ca="1">'Composição dos juros'!F152</f>
        <v>0</v>
      </c>
      <c r="F181" s="54">
        <f t="shared" ca="1" si="9"/>
        <v>0</v>
      </c>
      <c r="G181" s="54">
        <f t="shared" ca="1" si="10"/>
        <v>0</v>
      </c>
    </row>
    <row r="182" spans="1:7" hidden="1" x14ac:dyDescent="0.2">
      <c r="A182" s="52">
        <v>33604</v>
      </c>
      <c r="B182" s="71">
        <v>0</v>
      </c>
      <c r="C182" s="53">
        <f ca="1">VLOOKUP($G$9,'Composição de Índices'!$C$2:$H$500,6)/VLOOKUP(Analistas!A182,'Composição de Índices'!$C$2:$H$500,6)</f>
        <v>5.5769637931595336E-3</v>
      </c>
      <c r="D182" s="54">
        <f t="shared" ca="1" si="8"/>
        <v>0</v>
      </c>
      <c r="E182" s="70">
        <f ca="1">'Composição dos juros'!F153</f>
        <v>0</v>
      </c>
      <c r="F182" s="54">
        <f t="shared" ca="1" si="9"/>
        <v>0</v>
      </c>
      <c r="G182" s="54">
        <f t="shared" ca="1" si="10"/>
        <v>0</v>
      </c>
    </row>
    <row r="183" spans="1:7" hidden="1" x14ac:dyDescent="0.2">
      <c r="A183" s="52">
        <v>33635</v>
      </c>
      <c r="B183" s="71">
        <v>0</v>
      </c>
      <c r="C183" s="53">
        <f ca="1">VLOOKUP($G$9,'Composição de Índices'!$C$2:$H$500,6)/VLOOKUP(Analistas!A183,'Composição de Índices'!$C$2:$H$500,6)</f>
        <v>4.4402421655183044E-3</v>
      </c>
      <c r="D183" s="54">
        <f t="shared" ca="1" si="8"/>
        <v>0</v>
      </c>
      <c r="E183" s="70">
        <f ca="1">'Composição dos juros'!F154</f>
        <v>0</v>
      </c>
      <c r="F183" s="54">
        <f t="shared" ca="1" si="9"/>
        <v>0</v>
      </c>
      <c r="G183" s="54">
        <f t="shared" ca="1" si="10"/>
        <v>0</v>
      </c>
    </row>
    <row r="184" spans="1:7" hidden="1" x14ac:dyDescent="0.2">
      <c r="A184" s="52">
        <v>33664</v>
      </c>
      <c r="B184" s="71">
        <v>0</v>
      </c>
      <c r="C184" s="53">
        <f ca="1">VLOOKUP($G$9,'Composição de Índices'!$C$2:$H$500,6)/VLOOKUP(Analistas!A184,'Composição de Índices'!$C$2:$H$500,6)</f>
        <v>3.5211941144027651E-3</v>
      </c>
      <c r="D184" s="54">
        <f t="shared" ca="1" si="8"/>
        <v>0</v>
      </c>
      <c r="E184" s="70">
        <f ca="1">'Composição dos juros'!F155</f>
        <v>0</v>
      </c>
      <c r="F184" s="54">
        <f t="shared" ca="1" si="9"/>
        <v>0</v>
      </c>
      <c r="G184" s="54">
        <f t="shared" ca="1" si="10"/>
        <v>0</v>
      </c>
    </row>
    <row r="185" spans="1:7" hidden="1" x14ac:dyDescent="0.2">
      <c r="A185" s="52">
        <v>33695</v>
      </c>
      <c r="B185" s="71">
        <v>0</v>
      </c>
      <c r="C185" s="53">
        <f ca="1">VLOOKUP($G$9,'Composição de Índices'!$C$2:$H$500,6)/VLOOKUP(Analistas!A185,'Composição de Índices'!$C$2:$H$500,6)</f>
        <v>2.8855263634301282E-3</v>
      </c>
      <c r="D185" s="54">
        <f t="shared" ca="1" si="8"/>
        <v>0</v>
      </c>
      <c r="E185" s="70">
        <f ca="1">'Composição dos juros'!F156</f>
        <v>0</v>
      </c>
      <c r="F185" s="54">
        <f t="shared" ca="1" si="9"/>
        <v>0</v>
      </c>
      <c r="G185" s="54">
        <f t="shared" ca="1" si="10"/>
        <v>0</v>
      </c>
    </row>
    <row r="186" spans="1:7" hidden="1" x14ac:dyDescent="0.2">
      <c r="A186" s="52">
        <v>33725</v>
      </c>
      <c r="B186" s="71">
        <v>0</v>
      </c>
      <c r="C186" s="53">
        <f ca="1">VLOOKUP($G$9,'Composição de Índices'!$C$2:$H$500,6)/VLOOKUP(Analistas!A186,'Composição de Índices'!$C$2:$H$500,6)</f>
        <v>2.4080171264934166E-3</v>
      </c>
      <c r="D186" s="54">
        <f t="shared" ca="1" si="8"/>
        <v>0</v>
      </c>
      <c r="E186" s="70">
        <f ca="1">'Composição dos juros'!F157</f>
        <v>0</v>
      </c>
      <c r="F186" s="54">
        <f t="shared" ca="1" si="9"/>
        <v>0</v>
      </c>
      <c r="G186" s="54">
        <f t="shared" ca="1" si="10"/>
        <v>0</v>
      </c>
    </row>
    <row r="187" spans="1:7" hidden="1" x14ac:dyDescent="0.2">
      <c r="A187" s="52">
        <v>33756</v>
      </c>
      <c r="B187" s="71">
        <v>0</v>
      </c>
      <c r="C187" s="53">
        <f ca="1">VLOOKUP($G$9,'Composição de Índices'!$C$2:$H$500,6)/VLOOKUP(Analistas!A187,'Composição de Índices'!$C$2:$H$500,6)</f>
        <v>1.9506060175998542E-3</v>
      </c>
      <c r="D187" s="54">
        <f t="shared" ca="1" si="8"/>
        <v>0</v>
      </c>
      <c r="E187" s="70">
        <f ca="1">'Composição dos juros'!F158</f>
        <v>0</v>
      </c>
      <c r="F187" s="54">
        <f t="shared" ca="1" si="9"/>
        <v>0</v>
      </c>
      <c r="G187" s="54">
        <f t="shared" ca="1" si="10"/>
        <v>0</v>
      </c>
    </row>
    <row r="188" spans="1:7" hidden="1" x14ac:dyDescent="0.2">
      <c r="A188" s="52">
        <v>33786</v>
      </c>
      <c r="B188" s="71">
        <v>0</v>
      </c>
      <c r="C188" s="53">
        <f ca="1">VLOOKUP($G$9,'Composição de Índices'!$C$2:$H$500,6)/VLOOKUP(Analistas!A188,'Composição de Índices'!$C$2:$H$500,6)</f>
        <v>1.5823854251068446E-3</v>
      </c>
      <c r="D188" s="54">
        <f t="shared" ca="1" si="8"/>
        <v>0</v>
      </c>
      <c r="E188" s="70">
        <f ca="1">'Composição dos juros'!F159</f>
        <v>0</v>
      </c>
      <c r="F188" s="54">
        <f t="shared" ca="1" si="9"/>
        <v>0</v>
      </c>
      <c r="G188" s="54">
        <f t="shared" ca="1" si="10"/>
        <v>0</v>
      </c>
    </row>
    <row r="189" spans="1:7" hidden="1" x14ac:dyDescent="0.2">
      <c r="A189" s="52">
        <v>33817</v>
      </c>
      <c r="B189" s="71">
        <v>0</v>
      </c>
      <c r="C189" s="53">
        <f ca="1">VLOOKUP($G$9,'Composição de Índices'!$C$2:$H$500,6)/VLOOKUP(Analistas!A189,'Composição de Índices'!$C$2:$H$500,6)</f>
        <v>1.3076480831073916E-3</v>
      </c>
      <c r="D189" s="54">
        <f t="shared" ca="1" si="8"/>
        <v>0</v>
      </c>
      <c r="E189" s="70">
        <f ca="1">'Composição dos juros'!F160</f>
        <v>0</v>
      </c>
      <c r="F189" s="54">
        <f t="shared" ca="1" si="9"/>
        <v>0</v>
      </c>
      <c r="G189" s="54">
        <f t="shared" ca="1" si="10"/>
        <v>0</v>
      </c>
    </row>
    <row r="190" spans="1:7" hidden="1" x14ac:dyDescent="0.2">
      <c r="A190" s="52">
        <v>33848</v>
      </c>
      <c r="B190" s="71">
        <v>0</v>
      </c>
      <c r="C190" s="53">
        <f ca="1">VLOOKUP($G$9,'Composição de Índices'!$C$2:$H$500,6)/VLOOKUP(Analistas!A190,'Composição de Índices'!$C$2:$H$500,6)</f>
        <v>1.0619214070403402E-3</v>
      </c>
      <c r="D190" s="54">
        <f t="shared" ca="1" si="8"/>
        <v>0</v>
      </c>
      <c r="E190" s="70">
        <f ca="1">'Composição dos juros'!F161</f>
        <v>0</v>
      </c>
      <c r="F190" s="54">
        <f t="shared" ca="1" si="9"/>
        <v>0</v>
      </c>
      <c r="G190" s="54">
        <f t="shared" ca="1" si="10"/>
        <v>0</v>
      </c>
    </row>
    <row r="191" spans="1:7" hidden="1" x14ac:dyDescent="0.2">
      <c r="A191" s="52">
        <v>33878</v>
      </c>
      <c r="B191" s="71">
        <v>0</v>
      </c>
      <c r="C191" s="53">
        <f ca="1">VLOOKUP($G$9,'Composição de Índices'!$C$2:$H$500,6)/VLOOKUP(Analistas!A191,'Composição de Índices'!$C$2:$H$500,6)</f>
        <v>8.6104066093563021E-4</v>
      </c>
      <c r="D191" s="54">
        <f t="shared" ca="1" si="8"/>
        <v>0</v>
      </c>
      <c r="E191" s="70">
        <f ca="1">'Composição dos juros'!F162</f>
        <v>0</v>
      </c>
      <c r="F191" s="54">
        <f t="shared" ca="1" si="9"/>
        <v>0</v>
      </c>
      <c r="G191" s="54">
        <f t="shared" ca="1" si="10"/>
        <v>0</v>
      </c>
    </row>
    <row r="192" spans="1:7" hidden="1" x14ac:dyDescent="0.2">
      <c r="A192" s="52">
        <v>33909</v>
      </c>
      <c r="B192" s="71">
        <v>0</v>
      </c>
      <c r="C192" s="53">
        <f ca="1">VLOOKUP($G$9,'Composição de Índices'!$C$2:$H$500,6)/VLOOKUP(Analistas!A192,'Composição de Índices'!$C$2:$H$500,6)</f>
        <v>6.8619786509328806E-4</v>
      </c>
      <c r="D192" s="54">
        <f t="shared" ca="1" si="8"/>
        <v>0</v>
      </c>
      <c r="E192" s="70">
        <f ca="1">'Composição dos juros'!F163</f>
        <v>0</v>
      </c>
      <c r="F192" s="54">
        <f t="shared" ca="1" si="9"/>
        <v>0</v>
      </c>
      <c r="G192" s="54">
        <f t="shared" ca="1" si="10"/>
        <v>0</v>
      </c>
    </row>
    <row r="193" spans="1:7" hidden="1" x14ac:dyDescent="0.2">
      <c r="A193" s="52">
        <v>33939</v>
      </c>
      <c r="B193" s="71">
        <v>0</v>
      </c>
      <c r="C193" s="53">
        <f ca="1">VLOOKUP($G$9,'Composição de Índices'!$C$2:$H$500,6)/VLOOKUP(Analistas!A193,'Composição de Índices'!$C$2:$H$500,6)</f>
        <v>5.5472790769653423E-4</v>
      </c>
      <c r="D193" s="54">
        <f t="shared" ca="1" si="8"/>
        <v>0</v>
      </c>
      <c r="E193" s="70">
        <f ca="1">'Composição dos juros'!F164</f>
        <v>0</v>
      </c>
      <c r="F193" s="54">
        <f t="shared" ca="1" si="9"/>
        <v>0</v>
      </c>
      <c r="G193" s="54">
        <f t="shared" ca="1" si="10"/>
        <v>0</v>
      </c>
    </row>
    <row r="194" spans="1:7" hidden="1" x14ac:dyDescent="0.2">
      <c r="A194" s="52">
        <v>33970</v>
      </c>
      <c r="B194" s="71">
        <v>0</v>
      </c>
      <c r="C194" s="53">
        <f ca="1">VLOOKUP($G$9,'Composição de Índices'!$C$2:$H$500,6)/VLOOKUP(Analistas!A194,'Composição de Índices'!$C$2:$H$500,6)</f>
        <v>4.4920870717146352E-4</v>
      </c>
      <c r="D194" s="54">
        <f t="shared" ca="1" si="8"/>
        <v>0</v>
      </c>
      <c r="E194" s="70">
        <f ca="1">'Composição dos juros'!F165</f>
        <v>0</v>
      </c>
      <c r="F194" s="54">
        <f t="shared" ca="1" si="9"/>
        <v>0</v>
      </c>
      <c r="G194" s="54">
        <f t="shared" ca="1" si="10"/>
        <v>0</v>
      </c>
    </row>
    <row r="195" spans="1:7" hidden="1" x14ac:dyDescent="0.2">
      <c r="A195" s="52">
        <v>34001</v>
      </c>
      <c r="B195" s="71">
        <v>0</v>
      </c>
      <c r="C195" s="53">
        <f ca="1">VLOOKUP($G$9,'Composição de Índices'!$C$2:$H$500,6)/VLOOKUP(Analistas!A195,'Composição de Índices'!$C$2:$H$500,6)</f>
        <v>3.469596325471351E-4</v>
      </c>
      <c r="D195" s="54">
        <f t="shared" ca="1" si="8"/>
        <v>0</v>
      </c>
      <c r="E195" s="70">
        <f ca="1">'Composição dos juros'!F166</f>
        <v>0</v>
      </c>
      <c r="F195" s="54">
        <f t="shared" ca="1" si="9"/>
        <v>0</v>
      </c>
      <c r="G195" s="54">
        <f t="shared" ca="1" si="10"/>
        <v>0</v>
      </c>
    </row>
    <row r="196" spans="1:7" hidden="1" x14ac:dyDescent="0.2">
      <c r="A196" s="52">
        <v>34029</v>
      </c>
      <c r="B196" s="71">
        <v>0</v>
      </c>
      <c r="C196" s="53">
        <f ca="1">VLOOKUP($G$9,'Composição de Índices'!$C$2:$H$500,6)/VLOOKUP(Analistas!A196,'Composição de Índices'!$C$2:$H$500,6)</f>
        <v>2.7380013438824537E-4</v>
      </c>
      <c r="D196" s="54">
        <f t="shared" ca="1" si="8"/>
        <v>0</v>
      </c>
      <c r="E196" s="70">
        <f ca="1">'Composição dos juros'!F167</f>
        <v>0</v>
      </c>
      <c r="F196" s="54">
        <f t="shared" ca="1" si="9"/>
        <v>0</v>
      </c>
      <c r="G196" s="54">
        <f t="shared" ca="1" si="10"/>
        <v>0</v>
      </c>
    </row>
    <row r="197" spans="1:7" hidden="1" x14ac:dyDescent="0.2">
      <c r="A197" s="52">
        <v>34060</v>
      </c>
      <c r="B197" s="71">
        <v>0</v>
      </c>
      <c r="C197" s="53">
        <f ca="1">VLOOKUP($G$9,'Composição de Índices'!$C$2:$H$500,6)/VLOOKUP(Analistas!A197,'Composição de Índices'!$C$2:$H$500,6)</f>
        <v>2.1737068713504511E-4</v>
      </c>
      <c r="D197" s="54">
        <f t="shared" ca="1" si="8"/>
        <v>0</v>
      </c>
      <c r="E197" s="70">
        <f ca="1">'Composição dos juros'!F168</f>
        <v>0</v>
      </c>
      <c r="F197" s="54">
        <f t="shared" ca="1" si="9"/>
        <v>0</v>
      </c>
      <c r="G197" s="54">
        <f t="shared" ca="1" si="10"/>
        <v>0</v>
      </c>
    </row>
    <row r="198" spans="1:7" hidden="1" x14ac:dyDescent="0.2">
      <c r="A198" s="52">
        <v>34090</v>
      </c>
      <c r="B198" s="71">
        <v>0</v>
      </c>
      <c r="C198" s="53">
        <f ca="1">VLOOKUP($G$9,'Composição de Índices'!$C$2:$H$500,6)/VLOOKUP(Analistas!A198,'Composição de Índices'!$C$2:$H$500,6)</f>
        <v>1.7070097599899069E-4</v>
      </c>
      <c r="D198" s="54">
        <f t="shared" ca="1" si="8"/>
        <v>0</v>
      </c>
      <c r="E198" s="70">
        <f ca="1">'Composição dos juros'!F169</f>
        <v>0</v>
      </c>
      <c r="F198" s="54">
        <f t="shared" ca="1" si="9"/>
        <v>0</v>
      </c>
      <c r="G198" s="54">
        <f t="shared" ca="1" si="10"/>
        <v>0</v>
      </c>
    </row>
    <row r="199" spans="1:7" hidden="1" x14ac:dyDescent="0.2">
      <c r="A199" s="52">
        <v>34121</v>
      </c>
      <c r="B199" s="71">
        <v>0</v>
      </c>
      <c r="C199" s="53">
        <f ca="1">VLOOKUP($G$9,'Composição de Índices'!$C$2:$H$500,6)/VLOOKUP(Analistas!A199,'Composição de Índices'!$C$2:$H$500,6)</f>
        <v>1.3252151635011978E-4</v>
      </c>
      <c r="D199" s="54">
        <f t="shared" ca="1" si="8"/>
        <v>0</v>
      </c>
      <c r="E199" s="70">
        <f ca="1">'Composição dos juros'!F170</f>
        <v>0</v>
      </c>
      <c r="F199" s="54">
        <f t="shared" ca="1" si="9"/>
        <v>0</v>
      </c>
      <c r="G199" s="54">
        <f t="shared" ca="1" si="10"/>
        <v>0</v>
      </c>
    </row>
    <row r="200" spans="1:7" hidden="1" x14ac:dyDescent="0.2">
      <c r="A200" s="52">
        <v>34151</v>
      </c>
      <c r="B200" s="71">
        <v>0</v>
      </c>
      <c r="C200" s="53">
        <f ca="1">VLOOKUP($G$9,'Composição de Índices'!$C$2:$H$500,6)/VLOOKUP(Analistas!A200,'Composição de Índices'!$C$2:$H$500,6)</f>
        <v>1.0167372634919889E-4</v>
      </c>
      <c r="D200" s="54">
        <f t="shared" ca="1" si="8"/>
        <v>0</v>
      </c>
      <c r="E200" s="70">
        <f ca="1">'Composição dos juros'!F171</f>
        <v>0</v>
      </c>
      <c r="F200" s="54">
        <f t="shared" ca="1" si="9"/>
        <v>0</v>
      </c>
      <c r="G200" s="54">
        <f t="shared" ca="1" si="10"/>
        <v>0</v>
      </c>
    </row>
    <row r="201" spans="1:7" hidden="1" x14ac:dyDescent="0.2">
      <c r="A201" s="52">
        <v>34182</v>
      </c>
      <c r="B201" s="71">
        <v>0</v>
      </c>
      <c r="C201" s="53">
        <f ca="1">VLOOKUP($G$9,'Composição de Índices'!$C$2:$H$500,6)/VLOOKUP(Analistas!A201,'Composição de Índices'!$C$2:$H$500,6)</f>
        <v>7.7816826416074611E-2</v>
      </c>
      <c r="D201" s="54">
        <f t="shared" ca="1" si="8"/>
        <v>0</v>
      </c>
      <c r="E201" s="70">
        <f ca="1">'Composição dos juros'!F172</f>
        <v>0</v>
      </c>
      <c r="F201" s="54">
        <f t="shared" ca="1" si="9"/>
        <v>0</v>
      </c>
      <c r="G201" s="54">
        <f t="shared" ca="1" si="10"/>
        <v>0</v>
      </c>
    </row>
    <row r="202" spans="1:7" hidden="1" x14ac:dyDescent="0.2">
      <c r="A202" s="52">
        <v>34213</v>
      </c>
      <c r="B202" s="71">
        <v>0</v>
      </c>
      <c r="C202" s="53">
        <f ca="1">VLOOKUP($G$9,'Composição de Índices'!$C$2:$H$500,6)/VLOOKUP(Analistas!A202,'Composição de Índices'!$C$2:$H$500,6)</f>
        <v>5.8955063780875221E-2</v>
      </c>
      <c r="D202" s="54">
        <f t="shared" ca="1" si="8"/>
        <v>0</v>
      </c>
      <c r="E202" s="70">
        <f ca="1">'Composição dos juros'!F173</f>
        <v>0</v>
      </c>
      <c r="F202" s="54">
        <f t="shared" ca="1" si="9"/>
        <v>0</v>
      </c>
      <c r="G202" s="54">
        <f t="shared" ca="1" si="10"/>
        <v>0</v>
      </c>
    </row>
    <row r="203" spans="1:7" hidden="1" x14ac:dyDescent="0.2">
      <c r="A203" s="52">
        <v>34243</v>
      </c>
      <c r="B203" s="71">
        <v>0</v>
      </c>
      <c r="C203" s="53">
        <f ca="1">VLOOKUP($G$9,'Composição de Índices'!$C$2:$H$500,6)/VLOOKUP(Analistas!A203,'Composição de Índices'!$C$2:$H$500,6)</f>
        <v>4.3870645617178287E-2</v>
      </c>
      <c r="D203" s="54">
        <f t="shared" ca="1" si="8"/>
        <v>0</v>
      </c>
      <c r="E203" s="70">
        <f ca="1">'Composição dos juros'!F174</f>
        <v>0</v>
      </c>
      <c r="F203" s="54">
        <f t="shared" ca="1" si="9"/>
        <v>0</v>
      </c>
      <c r="G203" s="54">
        <f t="shared" ca="1" si="10"/>
        <v>0</v>
      </c>
    </row>
    <row r="204" spans="1:7" hidden="1" x14ac:dyDescent="0.2">
      <c r="A204" s="52">
        <v>34274</v>
      </c>
      <c r="B204" s="71">
        <v>0</v>
      </c>
      <c r="C204" s="53">
        <f ca="1">VLOOKUP($G$9,'Composição de Índices'!$C$2:$H$500,6)/VLOOKUP(Analistas!A204,'Composição de Índices'!$C$2:$H$500,6)</f>
        <v>3.2457179085133368E-2</v>
      </c>
      <c r="D204" s="54">
        <f t="shared" ca="1" si="8"/>
        <v>0</v>
      </c>
      <c r="E204" s="70">
        <f ca="1">'Composição dos juros'!F175</f>
        <v>0</v>
      </c>
      <c r="F204" s="54">
        <f t="shared" ca="1" si="9"/>
        <v>0</v>
      </c>
      <c r="G204" s="54">
        <f t="shared" ca="1" si="10"/>
        <v>0</v>
      </c>
    </row>
    <row r="205" spans="1:7" hidden="1" x14ac:dyDescent="0.2">
      <c r="A205" s="52">
        <v>34304</v>
      </c>
      <c r="B205" s="71">
        <v>0</v>
      </c>
      <c r="C205" s="53">
        <f ca="1">VLOOKUP($G$9,'Composição de Índices'!$C$2:$H$500,6)/VLOOKUP(Analistas!A205,'Composição de Índices'!$C$2:$H$500,6)</f>
        <v>2.4239513739126677E-2</v>
      </c>
      <c r="D205" s="54">
        <f t="shared" ca="1" si="8"/>
        <v>0</v>
      </c>
      <c r="E205" s="70">
        <f ca="1">'Composição dos juros'!F176</f>
        <v>0</v>
      </c>
      <c r="F205" s="54">
        <f t="shared" ca="1" si="9"/>
        <v>0</v>
      </c>
      <c r="G205" s="54">
        <f t="shared" ca="1" si="10"/>
        <v>0</v>
      </c>
    </row>
    <row r="206" spans="1:7" hidden="1" x14ac:dyDescent="0.2">
      <c r="A206" s="52">
        <v>34335</v>
      </c>
      <c r="B206" s="71">
        <v>0</v>
      </c>
      <c r="C206" s="53">
        <f ca="1">VLOOKUP($G$9,'Composição de Índices'!$C$2:$H$500,6)/VLOOKUP(Analistas!A206,'Composição de Índices'!$C$2:$H$500,6)</f>
        <v>1.7733301391829537E-2</v>
      </c>
      <c r="D206" s="54">
        <f t="shared" ca="1" si="8"/>
        <v>0</v>
      </c>
      <c r="E206" s="70">
        <f ca="1">'Composição dos juros'!F177</f>
        <v>0</v>
      </c>
      <c r="F206" s="54">
        <f t="shared" ca="1" si="9"/>
        <v>0</v>
      </c>
      <c r="G206" s="54">
        <f t="shared" ca="1" si="10"/>
        <v>0</v>
      </c>
    </row>
    <row r="207" spans="1:7" hidden="1" x14ac:dyDescent="0.2">
      <c r="A207" s="52">
        <v>34366</v>
      </c>
      <c r="B207" s="71">
        <v>0</v>
      </c>
      <c r="C207" s="53">
        <f ca="1">VLOOKUP($G$9,'Composição de Índices'!$C$2:$H$500,6)/VLOOKUP(Analistas!A207,'Composição de Índices'!$C$2:$H$500,6)</f>
        <v>1.2742162874421523E-2</v>
      </c>
      <c r="D207" s="54">
        <f t="shared" ca="1" si="8"/>
        <v>0</v>
      </c>
      <c r="E207" s="70">
        <f ca="1">'Composição dos juros'!F178</f>
        <v>0</v>
      </c>
      <c r="F207" s="54">
        <f t="shared" ca="1" si="9"/>
        <v>0</v>
      </c>
      <c r="G207" s="54">
        <f t="shared" ca="1" si="10"/>
        <v>0</v>
      </c>
    </row>
    <row r="208" spans="1:7" hidden="1" x14ac:dyDescent="0.2">
      <c r="A208" s="52">
        <v>34394</v>
      </c>
      <c r="B208" s="71">
        <v>0</v>
      </c>
      <c r="C208" s="53">
        <f ca="1">VLOOKUP($G$9,'Composição de Índices'!$C$2:$H$500,6)/VLOOKUP(Analistas!A208,'Composição de Índices'!$C$2:$H$500,6)</f>
        <v>9.1211910435101944E-3</v>
      </c>
      <c r="D208" s="54">
        <f t="shared" ca="1" si="8"/>
        <v>0</v>
      </c>
      <c r="E208" s="70">
        <f ca="1">'Composição dos juros'!F179</f>
        <v>0</v>
      </c>
      <c r="F208" s="54">
        <f t="shared" ca="1" si="9"/>
        <v>0</v>
      </c>
      <c r="G208" s="54">
        <f t="shared" ca="1" si="10"/>
        <v>0</v>
      </c>
    </row>
    <row r="209" spans="1:7" hidden="1" x14ac:dyDescent="0.2">
      <c r="A209" s="52">
        <v>34425</v>
      </c>
      <c r="B209" s="71">
        <v>0</v>
      </c>
      <c r="C209" s="53">
        <f ca="1">VLOOKUP($G$9,'Composição de Índices'!$C$2:$H$500,6)/VLOOKUP(Analistas!A209,'Composição de Índices'!$C$2:$H$500,6)</f>
        <v>6.3504253010333595E-3</v>
      </c>
      <c r="D209" s="54">
        <f t="shared" ca="1" si="8"/>
        <v>0</v>
      </c>
      <c r="E209" s="70">
        <f ca="1">'Composição dos juros'!F180</f>
        <v>0</v>
      </c>
      <c r="F209" s="54">
        <f t="shared" ca="1" si="9"/>
        <v>0</v>
      </c>
      <c r="G209" s="54">
        <f t="shared" ca="1" si="10"/>
        <v>0</v>
      </c>
    </row>
    <row r="210" spans="1:7" hidden="1" x14ac:dyDescent="0.2">
      <c r="A210" s="52">
        <v>34455</v>
      </c>
      <c r="B210" s="71">
        <v>0</v>
      </c>
      <c r="C210" s="53">
        <f ca="1">VLOOKUP($G$9,'Composição de Índices'!$C$2:$H$500,6)/VLOOKUP(Analistas!A210,'Composição de Índices'!$C$2:$H$500,6)</f>
        <v>4.4958778369007905E-3</v>
      </c>
      <c r="D210" s="54">
        <f t="shared" ca="1" si="8"/>
        <v>0</v>
      </c>
      <c r="E210" s="70">
        <f ca="1">'Composição dos juros'!F181</f>
        <v>0</v>
      </c>
      <c r="F210" s="54">
        <f t="shared" ca="1" si="9"/>
        <v>0</v>
      </c>
      <c r="G210" s="54">
        <f t="shared" ca="1" si="10"/>
        <v>0</v>
      </c>
    </row>
    <row r="211" spans="1:7" hidden="1" x14ac:dyDescent="0.2">
      <c r="A211" s="52">
        <v>34486</v>
      </c>
      <c r="B211" s="71">
        <v>0</v>
      </c>
      <c r="C211" s="53">
        <f ca="1">VLOOKUP($G$9,'Composição de Índices'!$C$2:$H$500,6)/VLOOKUP(Analistas!A211,'Composição de Índices'!$C$2:$H$500,6)</f>
        <v>3.1175982644643862E-3</v>
      </c>
      <c r="D211" s="54">
        <f t="shared" ca="1" si="8"/>
        <v>0</v>
      </c>
      <c r="E211" s="70">
        <f ca="1">'Composição dos juros'!F182</f>
        <v>0</v>
      </c>
      <c r="F211" s="54">
        <f t="shared" ca="1" si="9"/>
        <v>0</v>
      </c>
      <c r="G211" s="54">
        <f t="shared" ca="1" si="10"/>
        <v>0</v>
      </c>
    </row>
    <row r="212" spans="1:7" hidden="1" x14ac:dyDescent="0.2">
      <c r="A212" s="52">
        <v>34516</v>
      </c>
      <c r="B212" s="71">
        <v>0</v>
      </c>
      <c r="C212" s="53">
        <f ca="1">VLOOKUP($G$9,'Composição de Índices'!$C$2:$H$500,6)/VLOOKUP(Analistas!A212,'Composição de Índices'!$C$2:$H$500,6)</f>
        <v>5.9269882562189968</v>
      </c>
      <c r="D212" s="54">
        <f t="shared" ca="1" si="8"/>
        <v>0</v>
      </c>
      <c r="E212" s="70">
        <f ca="1">'Composição dos juros'!F183</f>
        <v>0</v>
      </c>
      <c r="F212" s="54">
        <f t="shared" ca="1" si="9"/>
        <v>0</v>
      </c>
      <c r="G212" s="54">
        <f t="shared" ca="1" si="10"/>
        <v>0</v>
      </c>
    </row>
    <row r="213" spans="1:7" hidden="1" x14ac:dyDescent="0.2">
      <c r="A213" s="52">
        <v>34547</v>
      </c>
      <c r="B213" s="71">
        <v>0</v>
      </c>
      <c r="C213" s="53">
        <f ca="1">VLOOKUP($G$9,'Composição de Índices'!$C$2:$H$500,6)/VLOOKUP(Analistas!A213,'Composição de Índices'!$C$2:$H$500,6)</f>
        <v>5.6331957407271736</v>
      </c>
      <c r="D213" s="54">
        <f t="shared" ca="1" si="8"/>
        <v>0</v>
      </c>
      <c r="E213" s="70">
        <f ca="1">'Composição dos juros'!F184</f>
        <v>0</v>
      </c>
      <c r="F213" s="54">
        <f t="shared" ca="1" si="9"/>
        <v>0</v>
      </c>
      <c r="G213" s="54">
        <f t="shared" ca="1" si="10"/>
        <v>0</v>
      </c>
    </row>
    <row r="214" spans="1:7" hidden="1" x14ac:dyDescent="0.2">
      <c r="A214" s="52">
        <v>34578</v>
      </c>
      <c r="B214" s="71">
        <v>0</v>
      </c>
      <c r="C214" s="53">
        <f ca="1">VLOOKUP($G$9,'Composição de Índices'!$C$2:$H$500,6)/VLOOKUP(Analistas!A214,'Composição de Índices'!$C$2:$H$500,6)</f>
        <v>5.3645593722310814</v>
      </c>
      <c r="D214" s="54">
        <f t="shared" ca="1" si="8"/>
        <v>0</v>
      </c>
      <c r="E214" s="70">
        <f ca="1">'Composição dos juros'!F185</f>
        <v>0</v>
      </c>
      <c r="F214" s="54">
        <f t="shared" ca="1" si="9"/>
        <v>0</v>
      </c>
      <c r="G214" s="54">
        <f t="shared" ca="1" si="10"/>
        <v>0</v>
      </c>
    </row>
    <row r="215" spans="1:7" hidden="1" x14ac:dyDescent="0.2">
      <c r="A215" s="52">
        <v>34608</v>
      </c>
      <c r="B215" s="71">
        <v>0</v>
      </c>
      <c r="C215" s="53">
        <f ca="1">VLOOKUP($G$9,'Composição de Índices'!$C$2:$H$500,6)/VLOOKUP(Analistas!A215,'Composição de Índices'!$C$2:$H$500,6)</f>
        <v>5.2786651907796962</v>
      </c>
      <c r="D215" s="54">
        <f t="shared" ca="1" si="8"/>
        <v>0</v>
      </c>
      <c r="E215" s="70">
        <f ca="1">'Composição dos juros'!F186</f>
        <v>0</v>
      </c>
      <c r="F215" s="54">
        <f t="shared" ca="1" si="9"/>
        <v>0</v>
      </c>
      <c r="G215" s="54">
        <f t="shared" ca="1" si="10"/>
        <v>0</v>
      </c>
    </row>
    <row r="216" spans="1:7" hidden="1" x14ac:dyDescent="0.2">
      <c r="A216" s="52">
        <v>34639</v>
      </c>
      <c r="B216" s="71">
        <v>0</v>
      </c>
      <c r="C216" s="53">
        <f ca="1">VLOOKUP($G$9,'Composição de Índices'!$C$2:$H$500,6)/VLOOKUP(Analistas!A216,'Composição de Índices'!$C$2:$H$500,6)</f>
        <v>5.1801213477657617</v>
      </c>
      <c r="D216" s="54">
        <f t="shared" ca="1" si="8"/>
        <v>0</v>
      </c>
      <c r="E216" s="70">
        <f ca="1">'Composição dos juros'!F187</f>
        <v>0</v>
      </c>
      <c r="F216" s="54">
        <f t="shared" ca="1" si="9"/>
        <v>0</v>
      </c>
      <c r="G216" s="54">
        <f t="shared" ca="1" si="10"/>
        <v>0</v>
      </c>
    </row>
    <row r="217" spans="1:7" hidden="1" x14ac:dyDescent="0.2">
      <c r="A217" s="52">
        <v>34669</v>
      </c>
      <c r="B217" s="71">
        <v>0</v>
      </c>
      <c r="C217" s="53">
        <f ca="1">VLOOKUP($G$9,'Composição de Índices'!$C$2:$H$500,6)/VLOOKUP(Analistas!A217,'Composição de Índices'!$C$2:$H$500,6)</f>
        <v>5.0314022398667761</v>
      </c>
      <c r="D217" s="54">
        <f t="shared" ca="1" si="8"/>
        <v>0</v>
      </c>
      <c r="E217" s="70">
        <f ca="1">'Composição dos juros'!F188</f>
        <v>0</v>
      </c>
      <c r="F217" s="54">
        <f t="shared" ca="1" si="9"/>
        <v>0</v>
      </c>
      <c r="G217" s="54">
        <f t="shared" ca="1" si="10"/>
        <v>0</v>
      </c>
    </row>
    <row r="218" spans="1:7" hidden="1" x14ac:dyDescent="0.2">
      <c r="A218" s="52">
        <v>34700</v>
      </c>
      <c r="B218" s="71">
        <v>0</v>
      </c>
      <c r="C218" s="53">
        <f ca="1">VLOOKUP($G$9,'Composição de Índices'!$C$2:$H$500,6)/VLOOKUP(Analistas!A218,'Composição de Índices'!$C$2:$H$500,6)</f>
        <v>4.9206177070250217</v>
      </c>
      <c r="D218" s="54">
        <f t="shared" ca="1" si="8"/>
        <v>0</v>
      </c>
      <c r="E218" s="70">
        <f ca="1">'Composição dos juros'!F189</f>
        <v>0</v>
      </c>
      <c r="F218" s="54">
        <f t="shared" ca="1" si="9"/>
        <v>0</v>
      </c>
      <c r="G218" s="54">
        <f t="shared" ca="1" si="10"/>
        <v>0</v>
      </c>
    </row>
    <row r="219" spans="1:7" hidden="1" x14ac:dyDescent="0.2">
      <c r="A219" s="52">
        <v>34731</v>
      </c>
      <c r="B219" s="71">
        <v>0</v>
      </c>
      <c r="C219" s="53">
        <f ca="1">VLOOKUP($G$9,'Composição de Índices'!$C$2:$H$500,6)/VLOOKUP(Analistas!A219,'Composição de Índices'!$C$2:$H$500,6)</f>
        <v>4.9206177070250217</v>
      </c>
      <c r="D219" s="54">
        <f t="shared" ca="1" si="8"/>
        <v>0</v>
      </c>
      <c r="E219" s="70">
        <f ca="1">'Composição dos juros'!F190</f>
        <v>0</v>
      </c>
      <c r="F219" s="54">
        <f t="shared" ca="1" si="9"/>
        <v>0</v>
      </c>
      <c r="G219" s="54">
        <f t="shared" ca="1" si="10"/>
        <v>0</v>
      </c>
    </row>
    <row r="220" spans="1:7" hidden="1" x14ac:dyDescent="0.2">
      <c r="A220" s="52">
        <v>34759</v>
      </c>
      <c r="B220" s="71">
        <v>0</v>
      </c>
      <c r="C220" s="53">
        <f ca="1">VLOOKUP($G$9,'Composição de Índices'!$C$2:$H$500,6)/VLOOKUP(Analistas!A220,'Composição de Índices'!$C$2:$H$500,6)</f>
        <v>4.9206177070250217</v>
      </c>
      <c r="D220" s="54">
        <f t="shared" ca="1" si="8"/>
        <v>0</v>
      </c>
      <c r="E220" s="70">
        <f ca="1">'Composição dos juros'!F191</f>
        <v>0</v>
      </c>
      <c r="F220" s="54">
        <f t="shared" ca="1" si="9"/>
        <v>0</v>
      </c>
      <c r="G220" s="54">
        <f t="shared" ca="1" si="10"/>
        <v>0</v>
      </c>
    </row>
    <row r="221" spans="1:7" hidden="1" x14ac:dyDescent="0.2">
      <c r="A221" s="52">
        <v>34790</v>
      </c>
      <c r="B221" s="71">
        <v>0</v>
      </c>
      <c r="C221" s="53">
        <f ca="1">VLOOKUP($G$9,'Composição de Índices'!$C$2:$H$500,6)/VLOOKUP(Analistas!A221,'Composição de Índices'!$C$2:$H$500,6)</f>
        <v>4.7157371510321946</v>
      </c>
      <c r="D221" s="54">
        <f t="shared" ca="1" si="8"/>
        <v>0</v>
      </c>
      <c r="E221" s="70">
        <f ca="1">'Composição dos juros'!F192</f>
        <v>0</v>
      </c>
      <c r="F221" s="54">
        <f t="shared" ca="1" si="9"/>
        <v>0</v>
      </c>
      <c r="G221" s="54">
        <f t="shared" ca="1" si="10"/>
        <v>0</v>
      </c>
    </row>
    <row r="222" spans="1:7" hidden="1" x14ac:dyDescent="0.2">
      <c r="A222" s="52">
        <v>34820</v>
      </c>
      <c r="B222" s="71">
        <v>0</v>
      </c>
      <c r="C222" s="53">
        <f ca="1">VLOOKUP($G$9,'Composição de Índices'!$C$2:$H$500,6)/VLOOKUP(Analistas!A222,'Composição de Índices'!$C$2:$H$500,6)</f>
        <v>4.7157371510321946</v>
      </c>
      <c r="D222" s="54">
        <f t="shared" ca="1" si="8"/>
        <v>0</v>
      </c>
      <c r="E222" s="70">
        <f ca="1">'Composição dos juros'!F193</f>
        <v>0</v>
      </c>
      <c r="F222" s="54">
        <f t="shared" ca="1" si="9"/>
        <v>0</v>
      </c>
      <c r="G222" s="54">
        <f t="shared" ca="1" si="10"/>
        <v>0</v>
      </c>
    </row>
    <row r="223" spans="1:7" hidden="1" x14ac:dyDescent="0.2">
      <c r="A223" s="52">
        <v>34851</v>
      </c>
      <c r="B223" s="71">
        <v>0</v>
      </c>
      <c r="C223" s="53">
        <f ca="1">VLOOKUP($G$9,'Composição de Índices'!$C$2:$H$500,6)/VLOOKUP(Analistas!A223,'Composição de Índices'!$C$2:$H$500,6)</f>
        <v>4.7157371510321946</v>
      </c>
      <c r="D223" s="54">
        <f t="shared" ca="1" si="8"/>
        <v>0</v>
      </c>
      <c r="E223" s="70">
        <f ca="1">'Composição dos juros'!F194</f>
        <v>0</v>
      </c>
      <c r="F223" s="54">
        <f t="shared" ca="1" si="9"/>
        <v>0</v>
      </c>
      <c r="G223" s="54">
        <f t="shared" ca="1" si="10"/>
        <v>0</v>
      </c>
    </row>
    <row r="224" spans="1:7" hidden="1" x14ac:dyDescent="0.2">
      <c r="A224" s="52">
        <v>34881</v>
      </c>
      <c r="B224" s="71">
        <v>0</v>
      </c>
      <c r="C224" s="53">
        <f ca="1">VLOOKUP($G$9,'Composição de Índices'!$C$2:$H$500,6)/VLOOKUP(Analistas!A224,'Composição de Índices'!$C$2:$H$500,6)</f>
        <v>4.4021443711578963</v>
      </c>
      <c r="D224" s="54">
        <f t="shared" ca="1" si="8"/>
        <v>0</v>
      </c>
      <c r="E224" s="70">
        <f ca="1">'Composição dos juros'!F195</f>
        <v>0</v>
      </c>
      <c r="F224" s="54">
        <f t="shared" ca="1" si="9"/>
        <v>0</v>
      </c>
      <c r="G224" s="54">
        <f t="shared" ca="1" si="10"/>
        <v>0</v>
      </c>
    </row>
    <row r="225" spans="1:7" hidden="1" x14ac:dyDescent="0.2">
      <c r="A225" s="52">
        <v>34912</v>
      </c>
      <c r="B225" s="71">
        <v>0</v>
      </c>
      <c r="C225" s="53">
        <f ca="1">VLOOKUP($G$9,'Composição de Índices'!$C$2:$H$500,6)/VLOOKUP(Analistas!A225,'Composição de Índices'!$C$2:$H$500,6)</f>
        <v>4.4021443711578963</v>
      </c>
      <c r="D225" s="54">
        <f t="shared" ca="1" si="8"/>
        <v>0</v>
      </c>
      <c r="E225" s="70">
        <f ca="1">'Composição dos juros'!F196</f>
        <v>0</v>
      </c>
      <c r="F225" s="54">
        <f t="shared" ca="1" si="9"/>
        <v>0</v>
      </c>
      <c r="G225" s="54">
        <f t="shared" ca="1" si="10"/>
        <v>0</v>
      </c>
    </row>
    <row r="226" spans="1:7" hidden="1" x14ac:dyDescent="0.2">
      <c r="A226" s="52">
        <v>34943</v>
      </c>
      <c r="B226" s="71">
        <v>0</v>
      </c>
      <c r="C226" s="53">
        <f ca="1">VLOOKUP($G$9,'Composição de Índices'!$C$2:$H$500,6)/VLOOKUP(Analistas!A226,'Composição de Índices'!$C$2:$H$500,6)</f>
        <v>4.4021443711578963</v>
      </c>
      <c r="D226" s="54">
        <f t="shared" ca="1" si="8"/>
        <v>0</v>
      </c>
      <c r="E226" s="70">
        <f ca="1">'Composição dos juros'!F197</f>
        <v>0</v>
      </c>
      <c r="F226" s="54">
        <f t="shared" ca="1" si="9"/>
        <v>0</v>
      </c>
      <c r="G226" s="54">
        <f t="shared" ca="1" si="10"/>
        <v>0</v>
      </c>
    </row>
    <row r="227" spans="1:7" hidden="1" x14ac:dyDescent="0.2">
      <c r="A227" s="52">
        <v>34973</v>
      </c>
      <c r="B227" s="71">
        <v>0</v>
      </c>
      <c r="C227" s="53">
        <f ca="1">VLOOKUP($G$9,'Composição de Índices'!$C$2:$H$500,6)/VLOOKUP(Analistas!A227,'Composição de Índices'!$C$2:$H$500,6)</f>
        <v>4.1873516126054238</v>
      </c>
      <c r="D227" s="54">
        <f t="shared" ca="1" si="8"/>
        <v>0</v>
      </c>
      <c r="E227" s="70">
        <f ca="1">'Composição dos juros'!F198</f>
        <v>0</v>
      </c>
      <c r="F227" s="54">
        <f t="shared" ca="1" si="9"/>
        <v>0</v>
      </c>
      <c r="G227" s="54">
        <f t="shared" ca="1" si="10"/>
        <v>0</v>
      </c>
    </row>
    <row r="228" spans="1:7" hidden="1" x14ac:dyDescent="0.2">
      <c r="A228" s="52">
        <v>35004</v>
      </c>
      <c r="B228" s="71">
        <v>0</v>
      </c>
      <c r="C228" s="53">
        <f ca="1">VLOOKUP($G$9,'Composição de Índices'!$C$2:$H$500,6)/VLOOKUP(Analistas!A228,'Composição de Índices'!$C$2:$H$500,6)</f>
        <v>4.1873516126054238</v>
      </c>
      <c r="D228" s="54">
        <f t="shared" ca="1" si="8"/>
        <v>0</v>
      </c>
      <c r="E228" s="70">
        <f ca="1">'Composição dos juros'!F199</f>
        <v>0</v>
      </c>
      <c r="F228" s="54">
        <f t="shared" ca="1" si="9"/>
        <v>0</v>
      </c>
      <c r="G228" s="54">
        <f t="shared" ca="1" si="10"/>
        <v>0</v>
      </c>
    </row>
    <row r="229" spans="1:7" hidden="1" x14ac:dyDescent="0.2">
      <c r="A229" s="52">
        <v>35034</v>
      </c>
      <c r="B229" s="71">
        <v>0</v>
      </c>
      <c r="C229" s="53">
        <f ca="1">VLOOKUP($G$9,'Composição de Índices'!$C$2:$H$500,6)/VLOOKUP(Analistas!A229,'Composição de Índices'!$C$2:$H$500,6)</f>
        <v>4.1873516126054238</v>
      </c>
      <c r="D229" s="54">
        <f t="shared" ca="1" si="8"/>
        <v>0</v>
      </c>
      <c r="E229" s="70">
        <f ca="1">'Composição dos juros'!F200</f>
        <v>0</v>
      </c>
      <c r="F229" s="54">
        <f t="shared" ca="1" si="9"/>
        <v>0</v>
      </c>
      <c r="G229" s="54">
        <f t="shared" ca="1" si="10"/>
        <v>0</v>
      </c>
    </row>
    <row r="230" spans="1:7" hidden="1" x14ac:dyDescent="0.2">
      <c r="A230" s="52">
        <v>35065</v>
      </c>
      <c r="B230" s="71">
        <v>0</v>
      </c>
      <c r="C230" s="53">
        <f ca="1">VLOOKUP($G$9,'Composição de Índices'!$C$2:$H$500,6)/VLOOKUP(Analistas!A230,'Composição de Índices'!$C$2:$H$500,6)</f>
        <v>4.0180789216167891</v>
      </c>
      <c r="D230" s="54">
        <f t="shared" ca="1" si="8"/>
        <v>0</v>
      </c>
      <c r="E230" s="70">
        <f ca="1">'Composição dos juros'!F201</f>
        <v>0</v>
      </c>
      <c r="F230" s="54">
        <f t="shared" ca="1" si="9"/>
        <v>0</v>
      </c>
      <c r="G230" s="54">
        <f t="shared" ca="1" si="10"/>
        <v>0</v>
      </c>
    </row>
    <row r="231" spans="1:7" hidden="1" x14ac:dyDescent="0.2">
      <c r="A231" s="52">
        <v>35096</v>
      </c>
      <c r="B231" s="71">
        <v>0</v>
      </c>
      <c r="C231" s="53">
        <f ca="1">VLOOKUP($G$9,'Composição de Índices'!$C$2:$H$500,6)/VLOOKUP(Analistas!A231,'Composição de Índices'!$C$2:$H$500,6)</f>
        <v>4.0180789216167891</v>
      </c>
      <c r="D231" s="54">
        <f t="shared" ref="D231:D294" ca="1" si="11">ROUND(B231*C231,2)</f>
        <v>0</v>
      </c>
      <c r="E231" s="70">
        <f ca="1">'Composição dos juros'!F202</f>
        <v>0</v>
      </c>
      <c r="F231" s="54">
        <f t="shared" ref="F231:F294" ca="1" si="12">ROUND(D231*E231,2)</f>
        <v>0</v>
      </c>
      <c r="G231" s="54">
        <f t="shared" ref="G231:G294" ca="1" si="13">D231+F231</f>
        <v>0</v>
      </c>
    </row>
    <row r="232" spans="1:7" hidden="1" x14ac:dyDescent="0.2">
      <c r="A232" s="52">
        <v>35125</v>
      </c>
      <c r="B232" s="71">
        <v>0</v>
      </c>
      <c r="C232" s="53">
        <f ca="1">VLOOKUP($G$9,'Composição de Índices'!$C$2:$H$500,6)/VLOOKUP(Analistas!A232,'Composição de Índices'!$C$2:$H$500,6)</f>
        <v>4.0180789216167891</v>
      </c>
      <c r="D232" s="54">
        <f t="shared" ca="1" si="11"/>
        <v>0</v>
      </c>
      <c r="E232" s="70">
        <f ca="1">'Composição dos juros'!F203</f>
        <v>0</v>
      </c>
      <c r="F232" s="54">
        <f t="shared" ca="1" si="12"/>
        <v>0</v>
      </c>
      <c r="G232" s="54">
        <f t="shared" ca="1" si="13"/>
        <v>0</v>
      </c>
    </row>
    <row r="233" spans="1:7" hidden="1" x14ac:dyDescent="0.2">
      <c r="A233" s="52">
        <v>35156</v>
      </c>
      <c r="B233" s="71">
        <v>0</v>
      </c>
      <c r="C233" s="53">
        <f ca="1">VLOOKUP($G$9,'Composição de Índices'!$C$2:$H$500,6)/VLOOKUP(Analistas!A233,'Composição de Índices'!$C$2:$H$500,6)</f>
        <v>4.0180789216167891</v>
      </c>
      <c r="D233" s="54">
        <f t="shared" ca="1" si="11"/>
        <v>0</v>
      </c>
      <c r="E233" s="70">
        <f ca="1">'Composição dos juros'!F204</f>
        <v>0</v>
      </c>
      <c r="F233" s="54">
        <f t="shared" ca="1" si="12"/>
        <v>0</v>
      </c>
      <c r="G233" s="54">
        <f t="shared" ca="1" si="13"/>
        <v>0</v>
      </c>
    </row>
    <row r="234" spans="1:7" hidden="1" x14ac:dyDescent="0.2">
      <c r="A234" s="52">
        <v>35186</v>
      </c>
      <c r="B234" s="71">
        <v>0</v>
      </c>
      <c r="C234" s="53">
        <f ca="1">VLOOKUP($G$9,'Composição de Índices'!$C$2:$H$500,6)/VLOOKUP(Analistas!A234,'Composição de Índices'!$C$2:$H$500,6)</f>
        <v>4.0180789216167891</v>
      </c>
      <c r="D234" s="54">
        <f t="shared" ca="1" si="11"/>
        <v>0</v>
      </c>
      <c r="E234" s="70">
        <f ca="1">'Composição dos juros'!F205</f>
        <v>0</v>
      </c>
      <c r="F234" s="54">
        <f t="shared" ca="1" si="12"/>
        <v>0</v>
      </c>
      <c r="G234" s="54">
        <f t="shared" ca="1" si="13"/>
        <v>0</v>
      </c>
    </row>
    <row r="235" spans="1:7" hidden="1" x14ac:dyDescent="0.2">
      <c r="A235" s="52">
        <v>35217</v>
      </c>
      <c r="B235" s="71">
        <v>0</v>
      </c>
      <c r="C235" s="53">
        <f ca="1">VLOOKUP($G$9,'Composição de Índices'!$C$2:$H$500,6)/VLOOKUP(Analistas!A235,'Composição de Índices'!$C$2:$H$500,6)</f>
        <v>4.0180789216167891</v>
      </c>
      <c r="D235" s="54">
        <f t="shared" ca="1" si="11"/>
        <v>0</v>
      </c>
      <c r="E235" s="70">
        <f ca="1">'Composição dos juros'!F206</f>
        <v>0</v>
      </c>
      <c r="F235" s="54">
        <f t="shared" ca="1" si="12"/>
        <v>0</v>
      </c>
      <c r="G235" s="54">
        <f t="shared" ca="1" si="13"/>
        <v>0</v>
      </c>
    </row>
    <row r="236" spans="1:7" hidden="1" x14ac:dyDescent="0.2">
      <c r="A236" s="52">
        <v>35247</v>
      </c>
      <c r="B236" s="71">
        <v>0</v>
      </c>
      <c r="C236" s="53">
        <f ca="1">VLOOKUP($G$9,'Composição de Índices'!$C$2:$H$500,6)/VLOOKUP(Analistas!A236,'Composição de Índices'!$C$2:$H$500,6)</f>
        <v>3.763741383908481</v>
      </c>
      <c r="D236" s="54">
        <f t="shared" ca="1" si="11"/>
        <v>0</v>
      </c>
      <c r="E236" s="70">
        <f ca="1">'Composição dos juros'!F207</f>
        <v>0</v>
      </c>
      <c r="F236" s="54">
        <f t="shared" ca="1" si="12"/>
        <v>0</v>
      </c>
      <c r="G236" s="54">
        <f t="shared" ca="1" si="13"/>
        <v>0</v>
      </c>
    </row>
    <row r="237" spans="1:7" hidden="1" x14ac:dyDescent="0.2">
      <c r="A237" s="52">
        <v>35278</v>
      </c>
      <c r="B237" s="71">
        <v>0</v>
      </c>
      <c r="C237" s="53">
        <f ca="1">VLOOKUP($G$9,'Composição de Índices'!$C$2:$H$500,6)/VLOOKUP(Analistas!A237,'Composição de Índices'!$C$2:$H$500,6)</f>
        <v>3.763741383908481</v>
      </c>
      <c r="D237" s="54">
        <f t="shared" ca="1" si="11"/>
        <v>0</v>
      </c>
      <c r="E237" s="70">
        <f ca="1">'Composição dos juros'!F208</f>
        <v>0</v>
      </c>
      <c r="F237" s="54">
        <f t="shared" ca="1" si="12"/>
        <v>0</v>
      </c>
      <c r="G237" s="54">
        <f t="shared" ca="1" si="13"/>
        <v>0</v>
      </c>
    </row>
    <row r="238" spans="1:7" hidden="1" x14ac:dyDescent="0.2">
      <c r="A238" s="52">
        <v>35309</v>
      </c>
      <c r="B238" s="71">
        <v>0</v>
      </c>
      <c r="C238" s="53">
        <f ca="1">VLOOKUP($G$9,'Composição de Índices'!$C$2:$H$500,6)/VLOOKUP(Analistas!A238,'Composição de Índices'!$C$2:$H$500,6)</f>
        <v>3.763741383908481</v>
      </c>
      <c r="D238" s="54">
        <f t="shared" ca="1" si="11"/>
        <v>0</v>
      </c>
      <c r="E238" s="70">
        <f ca="1">'Composição dos juros'!F209</f>
        <v>0</v>
      </c>
      <c r="F238" s="54">
        <f t="shared" ca="1" si="12"/>
        <v>0</v>
      </c>
      <c r="G238" s="54">
        <f t="shared" ca="1" si="13"/>
        <v>0</v>
      </c>
    </row>
    <row r="239" spans="1:7" hidden="1" x14ac:dyDescent="0.2">
      <c r="A239" s="52">
        <v>35339</v>
      </c>
      <c r="B239" s="71">
        <v>0</v>
      </c>
      <c r="C239" s="53">
        <f ca="1">VLOOKUP($G$9,'Composição de Índices'!$C$2:$H$500,6)/VLOOKUP(Analistas!A239,'Composição de Índices'!$C$2:$H$500,6)</f>
        <v>3.763741383908481</v>
      </c>
      <c r="D239" s="54">
        <f t="shared" ca="1" si="11"/>
        <v>0</v>
      </c>
      <c r="E239" s="70">
        <f ca="1">'Composição dos juros'!F210</f>
        <v>0</v>
      </c>
      <c r="F239" s="54">
        <f t="shared" ca="1" si="12"/>
        <v>0</v>
      </c>
      <c r="G239" s="54">
        <f t="shared" ca="1" si="13"/>
        <v>0</v>
      </c>
    </row>
    <row r="240" spans="1:7" hidden="1" x14ac:dyDescent="0.2">
      <c r="A240" s="52">
        <v>35370</v>
      </c>
      <c r="B240" s="71">
        <v>0</v>
      </c>
      <c r="C240" s="53">
        <f ca="1">VLOOKUP($G$9,'Composição de Índices'!$C$2:$H$500,6)/VLOOKUP(Analistas!A240,'Composição de Índices'!$C$2:$H$500,6)</f>
        <v>3.763741383908481</v>
      </c>
      <c r="D240" s="54">
        <f t="shared" ca="1" si="11"/>
        <v>0</v>
      </c>
      <c r="E240" s="70">
        <f ca="1">'Composição dos juros'!F211</f>
        <v>0</v>
      </c>
      <c r="F240" s="54">
        <f t="shared" ca="1" si="12"/>
        <v>0</v>
      </c>
      <c r="G240" s="54">
        <f t="shared" ca="1" si="13"/>
        <v>0</v>
      </c>
    </row>
    <row r="241" spans="1:7" hidden="1" x14ac:dyDescent="0.2">
      <c r="A241" s="52">
        <v>35400</v>
      </c>
      <c r="B241" s="71">
        <v>0</v>
      </c>
      <c r="C241" s="53">
        <f ca="1">VLOOKUP($G$9,'Composição de Índices'!$C$2:$H$500,6)/VLOOKUP(Analistas!A241,'Composição de Índices'!$C$2:$H$500,6)</f>
        <v>3.763741383908481</v>
      </c>
      <c r="D241" s="54">
        <f t="shared" ca="1" si="11"/>
        <v>0</v>
      </c>
      <c r="E241" s="70">
        <f ca="1">'Composição dos juros'!F212</f>
        <v>0</v>
      </c>
      <c r="F241" s="54">
        <f t="shared" ca="1" si="12"/>
        <v>0</v>
      </c>
      <c r="G241" s="54">
        <f t="shared" ca="1" si="13"/>
        <v>0</v>
      </c>
    </row>
    <row r="242" spans="1:7" hidden="1" x14ac:dyDescent="0.2">
      <c r="A242" s="52">
        <v>35431</v>
      </c>
      <c r="B242" s="71">
        <v>0</v>
      </c>
      <c r="C242" s="53">
        <f ca="1">VLOOKUP($G$9,'Composição de Índices'!$C$2:$H$500,6)/VLOOKUP(Analistas!A242,'Composição de Índices'!$C$2:$H$500,6)</f>
        <v>3.6558871347648583</v>
      </c>
      <c r="D242" s="54">
        <f t="shared" ca="1" si="11"/>
        <v>0</v>
      </c>
      <c r="E242" s="70">
        <f ca="1">'Composição dos juros'!F213</f>
        <v>0</v>
      </c>
      <c r="F242" s="54">
        <f t="shared" ca="1" si="12"/>
        <v>0</v>
      </c>
      <c r="G242" s="54">
        <f t="shared" ca="1" si="13"/>
        <v>0</v>
      </c>
    </row>
    <row r="243" spans="1:7" hidden="1" x14ac:dyDescent="0.2">
      <c r="A243" s="52">
        <v>35462</v>
      </c>
      <c r="B243" s="71">
        <v>0</v>
      </c>
      <c r="C243" s="53">
        <f ca="1">VLOOKUP($G$9,'Composição de Índices'!$C$2:$H$500,6)/VLOOKUP(Analistas!A243,'Composição de Índices'!$C$2:$H$500,6)</f>
        <v>3.6558871347648583</v>
      </c>
      <c r="D243" s="54">
        <f t="shared" ca="1" si="11"/>
        <v>0</v>
      </c>
      <c r="E243" s="70">
        <f ca="1">'Composição dos juros'!F214</f>
        <v>0</v>
      </c>
      <c r="F243" s="54">
        <f t="shared" ca="1" si="12"/>
        <v>0</v>
      </c>
      <c r="G243" s="54">
        <f t="shared" ca="1" si="13"/>
        <v>0</v>
      </c>
    </row>
    <row r="244" spans="1:7" hidden="1" x14ac:dyDescent="0.2">
      <c r="A244" s="52">
        <v>35490</v>
      </c>
      <c r="B244" s="71">
        <v>0</v>
      </c>
      <c r="C244" s="53">
        <f ca="1">VLOOKUP($G$9,'Composição de Índices'!$C$2:$H$500,6)/VLOOKUP(Analistas!A244,'Composição de Índices'!$C$2:$H$500,6)</f>
        <v>3.6558871347648583</v>
      </c>
      <c r="D244" s="54">
        <f t="shared" ca="1" si="11"/>
        <v>0</v>
      </c>
      <c r="E244" s="70">
        <f ca="1">'Composição dos juros'!F215</f>
        <v>0</v>
      </c>
      <c r="F244" s="54">
        <f t="shared" ca="1" si="12"/>
        <v>0</v>
      </c>
      <c r="G244" s="54">
        <f t="shared" ca="1" si="13"/>
        <v>0</v>
      </c>
    </row>
    <row r="245" spans="1:7" hidden="1" x14ac:dyDescent="0.2">
      <c r="A245" s="52">
        <v>35521</v>
      </c>
      <c r="B245" s="71">
        <v>0</v>
      </c>
      <c r="C245" s="53">
        <f ca="1">VLOOKUP($G$9,'Composição de Índices'!$C$2:$H$500,6)/VLOOKUP(Analistas!A245,'Composição de Índices'!$C$2:$H$500,6)</f>
        <v>3.6558871347648583</v>
      </c>
      <c r="D245" s="54">
        <f t="shared" ca="1" si="11"/>
        <v>0</v>
      </c>
      <c r="E245" s="70">
        <f ca="1">'Composição dos juros'!F216</f>
        <v>0</v>
      </c>
      <c r="F245" s="54">
        <f t="shared" ca="1" si="12"/>
        <v>0</v>
      </c>
      <c r="G245" s="54">
        <f t="shared" ca="1" si="13"/>
        <v>0</v>
      </c>
    </row>
    <row r="246" spans="1:7" hidden="1" x14ac:dyDescent="0.2">
      <c r="A246" s="52">
        <v>35551</v>
      </c>
      <c r="B246" s="71">
        <v>0</v>
      </c>
      <c r="C246" s="53">
        <f ca="1">VLOOKUP($G$9,'Composição de Índices'!$C$2:$H$500,6)/VLOOKUP(Analistas!A246,'Composição de Índices'!$C$2:$H$500,6)</f>
        <v>3.6558871347648583</v>
      </c>
      <c r="D246" s="54">
        <f t="shared" ca="1" si="11"/>
        <v>0</v>
      </c>
      <c r="E246" s="70">
        <f ca="1">'Composição dos juros'!F217</f>
        <v>0</v>
      </c>
      <c r="F246" s="54">
        <f t="shared" ca="1" si="12"/>
        <v>0</v>
      </c>
      <c r="G246" s="54">
        <f t="shared" ca="1" si="13"/>
        <v>0</v>
      </c>
    </row>
    <row r="247" spans="1:7" hidden="1" x14ac:dyDescent="0.2">
      <c r="A247" s="52">
        <v>35582</v>
      </c>
      <c r="B247" s="71">
        <v>0</v>
      </c>
      <c r="C247" s="53">
        <f ca="1">VLOOKUP($G$9,'Composição de Índices'!$C$2:$H$500,6)/VLOOKUP(Analistas!A247,'Composição de Índices'!$C$2:$H$500,6)</f>
        <v>3.6558871347648583</v>
      </c>
      <c r="D247" s="54">
        <f t="shared" ca="1" si="11"/>
        <v>0</v>
      </c>
      <c r="E247" s="70">
        <f ca="1">'Composição dos juros'!F218</f>
        <v>0</v>
      </c>
      <c r="F247" s="54">
        <f t="shared" ca="1" si="12"/>
        <v>0</v>
      </c>
      <c r="G247" s="54">
        <f t="shared" ca="1" si="13"/>
        <v>0</v>
      </c>
    </row>
    <row r="248" spans="1:7" hidden="1" x14ac:dyDescent="0.2">
      <c r="A248" s="52">
        <v>35612</v>
      </c>
      <c r="B248" s="71">
        <v>0</v>
      </c>
      <c r="C248" s="53">
        <f ca="1">VLOOKUP($G$9,'Composição de Índices'!$C$2:$H$500,6)/VLOOKUP(Analistas!A248,'Composição de Índices'!$C$2:$H$500,6)</f>
        <v>3.6558871347648583</v>
      </c>
      <c r="D248" s="54">
        <f t="shared" ca="1" si="11"/>
        <v>0</v>
      </c>
      <c r="E248" s="70">
        <f ca="1">'Composição dos juros'!F219</f>
        <v>0</v>
      </c>
      <c r="F248" s="54">
        <f t="shared" ca="1" si="12"/>
        <v>0</v>
      </c>
      <c r="G248" s="54">
        <f t="shared" ca="1" si="13"/>
        <v>0</v>
      </c>
    </row>
    <row r="249" spans="1:7" hidden="1" x14ac:dyDescent="0.2">
      <c r="A249" s="52">
        <v>35643</v>
      </c>
      <c r="B249" s="71">
        <v>0</v>
      </c>
      <c r="C249" s="53">
        <f ca="1">VLOOKUP($G$9,'Composição de Índices'!$C$2:$H$500,6)/VLOOKUP(Analistas!A249,'Composição de Índices'!$C$2:$H$500,6)</f>
        <v>3.6558871347648583</v>
      </c>
      <c r="D249" s="54">
        <f t="shared" ca="1" si="11"/>
        <v>0</v>
      </c>
      <c r="E249" s="70">
        <f ca="1">'Composição dos juros'!F220</f>
        <v>0</v>
      </c>
      <c r="F249" s="54">
        <f t="shared" ca="1" si="12"/>
        <v>0</v>
      </c>
      <c r="G249" s="54">
        <f t="shared" ca="1" si="13"/>
        <v>0</v>
      </c>
    </row>
    <row r="250" spans="1:7" hidden="1" x14ac:dyDescent="0.2">
      <c r="A250" s="52">
        <v>35674</v>
      </c>
      <c r="B250" s="71">
        <v>0</v>
      </c>
      <c r="C250" s="53">
        <f ca="1">VLOOKUP($G$9,'Composição de Índices'!$C$2:$H$500,6)/VLOOKUP(Analistas!A250,'Composição de Índices'!$C$2:$H$500,6)</f>
        <v>3.6558871347648583</v>
      </c>
      <c r="D250" s="54">
        <f t="shared" ca="1" si="11"/>
        <v>0</v>
      </c>
      <c r="E250" s="70">
        <f ca="1">'Composição dos juros'!F221</f>
        <v>0</v>
      </c>
      <c r="F250" s="54">
        <f t="shared" ca="1" si="12"/>
        <v>0</v>
      </c>
      <c r="G250" s="54">
        <f t="shared" ca="1" si="13"/>
        <v>0</v>
      </c>
    </row>
    <row r="251" spans="1:7" hidden="1" x14ac:dyDescent="0.2">
      <c r="A251" s="52">
        <v>35704</v>
      </c>
      <c r="B251" s="71">
        <v>0</v>
      </c>
      <c r="C251" s="53">
        <f ca="1">VLOOKUP($G$9,'Composição de Índices'!$C$2:$H$500,6)/VLOOKUP(Analistas!A251,'Composição de Índices'!$C$2:$H$500,6)</f>
        <v>3.6558871347648583</v>
      </c>
      <c r="D251" s="54">
        <f t="shared" ca="1" si="11"/>
        <v>0</v>
      </c>
      <c r="E251" s="70">
        <f ca="1">'Composição dos juros'!F222</f>
        <v>0</v>
      </c>
      <c r="F251" s="54">
        <f t="shared" ca="1" si="12"/>
        <v>0</v>
      </c>
      <c r="G251" s="54">
        <f t="shared" ca="1" si="13"/>
        <v>0</v>
      </c>
    </row>
    <row r="252" spans="1:7" hidden="1" x14ac:dyDescent="0.2">
      <c r="A252" s="52">
        <v>35735</v>
      </c>
      <c r="B252" s="71">
        <v>0</v>
      </c>
      <c r="C252" s="53">
        <f ca="1">VLOOKUP($G$9,'Composição de Índices'!$C$2:$H$500,6)/VLOOKUP(Analistas!A252,'Composição de Índices'!$C$2:$H$500,6)</f>
        <v>3.6558871347648583</v>
      </c>
      <c r="D252" s="54">
        <f t="shared" ca="1" si="11"/>
        <v>0</v>
      </c>
      <c r="E252" s="70">
        <f ca="1">'Composição dos juros'!F223</f>
        <v>0</v>
      </c>
      <c r="F252" s="54">
        <f t="shared" ca="1" si="12"/>
        <v>0</v>
      </c>
      <c r="G252" s="54">
        <f t="shared" ca="1" si="13"/>
        <v>0</v>
      </c>
    </row>
    <row r="253" spans="1:7" hidden="1" x14ac:dyDescent="0.2">
      <c r="A253" s="52">
        <v>35765</v>
      </c>
      <c r="B253" s="71">
        <v>0</v>
      </c>
      <c r="C253" s="53">
        <f ca="1">VLOOKUP($G$9,'Composição de Índices'!$C$2:$H$500,6)/VLOOKUP(Analistas!A253,'Composição de Índices'!$C$2:$H$500,6)</f>
        <v>3.6558871347648583</v>
      </c>
      <c r="D253" s="54">
        <f t="shared" ca="1" si="11"/>
        <v>0</v>
      </c>
      <c r="E253" s="70">
        <f ca="1">'Composição dos juros'!F224</f>
        <v>0</v>
      </c>
      <c r="F253" s="54">
        <f t="shared" ca="1" si="12"/>
        <v>0</v>
      </c>
      <c r="G253" s="54">
        <f t="shared" ca="1" si="13"/>
        <v>0</v>
      </c>
    </row>
    <row r="254" spans="1:7" hidden="1" x14ac:dyDescent="0.2">
      <c r="A254" s="52">
        <v>35796</v>
      </c>
      <c r="B254" s="71">
        <v>0</v>
      </c>
      <c r="C254" s="53">
        <f ca="1">VLOOKUP($G$9,'Composição de Índices'!$C$2:$H$500,6)/VLOOKUP(Analistas!A254,'Composição de Índices'!$C$2:$H$500,6)</f>
        <v>3.4645531186596972</v>
      </c>
      <c r="D254" s="54">
        <f t="shared" ca="1" si="11"/>
        <v>0</v>
      </c>
      <c r="E254" s="70">
        <f ca="1">'Composição dos juros'!F225</f>
        <v>0</v>
      </c>
      <c r="F254" s="54">
        <f t="shared" ca="1" si="12"/>
        <v>0</v>
      </c>
      <c r="G254" s="54">
        <f t="shared" ca="1" si="13"/>
        <v>0</v>
      </c>
    </row>
    <row r="255" spans="1:7" hidden="1" x14ac:dyDescent="0.2">
      <c r="A255" s="52">
        <v>35827</v>
      </c>
      <c r="B255" s="71">
        <v>0</v>
      </c>
      <c r="C255" s="53">
        <f ca="1">VLOOKUP($G$9,'Composição de Índices'!$C$2:$H$500,6)/VLOOKUP(Analistas!A255,'Composição de Índices'!$C$2:$H$500,6)</f>
        <v>3.4645531186596972</v>
      </c>
      <c r="D255" s="54">
        <f t="shared" ca="1" si="11"/>
        <v>0</v>
      </c>
      <c r="E255" s="70">
        <f ca="1">'Composição dos juros'!F226</f>
        <v>0</v>
      </c>
      <c r="F255" s="54">
        <f t="shared" ca="1" si="12"/>
        <v>0</v>
      </c>
      <c r="G255" s="54">
        <f t="shared" ca="1" si="13"/>
        <v>0</v>
      </c>
    </row>
    <row r="256" spans="1:7" hidden="1" x14ac:dyDescent="0.2">
      <c r="A256" s="52">
        <v>35855</v>
      </c>
      <c r="B256" s="71">
        <v>0</v>
      </c>
      <c r="C256" s="53">
        <f ca="1">VLOOKUP($G$9,'Composição de Índices'!$C$2:$H$500,6)/VLOOKUP(Analistas!A256,'Composição de Índices'!$C$2:$H$500,6)</f>
        <v>3.4645531186596972</v>
      </c>
      <c r="D256" s="54">
        <f t="shared" ca="1" si="11"/>
        <v>0</v>
      </c>
      <c r="E256" s="70">
        <f ca="1">'Composição dos juros'!F227</f>
        <v>0</v>
      </c>
      <c r="F256" s="54">
        <f t="shared" ca="1" si="12"/>
        <v>0</v>
      </c>
      <c r="G256" s="54">
        <f t="shared" ca="1" si="13"/>
        <v>0</v>
      </c>
    </row>
    <row r="257" spans="1:7" hidden="1" x14ac:dyDescent="0.2">
      <c r="A257" s="52">
        <v>35886</v>
      </c>
      <c r="B257" s="71">
        <v>0</v>
      </c>
      <c r="C257" s="53">
        <f ca="1">VLOOKUP($G$9,'Composição de Índices'!$C$2:$H$500,6)/VLOOKUP(Analistas!A257,'Composição de Índices'!$C$2:$H$500,6)</f>
        <v>3.4645531186596972</v>
      </c>
      <c r="D257" s="54">
        <f t="shared" ca="1" si="11"/>
        <v>0</v>
      </c>
      <c r="E257" s="70">
        <f ca="1">'Composição dos juros'!F228</f>
        <v>0</v>
      </c>
      <c r="F257" s="54">
        <f t="shared" ca="1" si="12"/>
        <v>0</v>
      </c>
      <c r="G257" s="54">
        <f t="shared" ca="1" si="13"/>
        <v>0</v>
      </c>
    </row>
    <row r="258" spans="1:7" hidden="1" x14ac:dyDescent="0.2">
      <c r="A258" s="52">
        <v>35916</v>
      </c>
      <c r="B258" s="71">
        <v>0</v>
      </c>
      <c r="C258" s="53">
        <f ca="1">VLOOKUP($G$9,'Composição de Índices'!$C$2:$H$500,6)/VLOOKUP(Analistas!A258,'Composição de Índices'!$C$2:$H$500,6)</f>
        <v>3.4645531186596972</v>
      </c>
      <c r="D258" s="54">
        <f t="shared" ca="1" si="11"/>
        <v>0</v>
      </c>
      <c r="E258" s="70">
        <f ca="1">'Composição dos juros'!F229</f>
        <v>0</v>
      </c>
      <c r="F258" s="54">
        <f t="shared" ca="1" si="12"/>
        <v>0</v>
      </c>
      <c r="G258" s="54">
        <f t="shared" ca="1" si="13"/>
        <v>0</v>
      </c>
    </row>
    <row r="259" spans="1:7" hidden="1" x14ac:dyDescent="0.2">
      <c r="A259" s="52">
        <v>35947</v>
      </c>
      <c r="B259" s="71">
        <v>0</v>
      </c>
      <c r="C259" s="53">
        <f ca="1">VLOOKUP($G$9,'Composição de Índices'!$C$2:$H$500,6)/VLOOKUP(Analistas!A259,'Composição de Índices'!$C$2:$H$500,6)</f>
        <v>3.4645531186596972</v>
      </c>
      <c r="D259" s="54">
        <f t="shared" ca="1" si="11"/>
        <v>0</v>
      </c>
      <c r="E259" s="70">
        <f ca="1">'Composição dos juros'!F230</f>
        <v>0</v>
      </c>
      <c r="F259" s="54">
        <f t="shared" ca="1" si="12"/>
        <v>0</v>
      </c>
      <c r="G259" s="54">
        <f t="shared" ca="1" si="13"/>
        <v>0</v>
      </c>
    </row>
    <row r="260" spans="1:7" hidden="1" x14ac:dyDescent="0.2">
      <c r="A260" s="52">
        <v>35977</v>
      </c>
      <c r="B260" s="71">
        <v>0</v>
      </c>
      <c r="C260" s="53">
        <f ca="1">VLOOKUP($G$9,'Composição de Índices'!$C$2:$H$500,6)/VLOOKUP(Analistas!A260,'Composição de Índices'!$C$2:$H$500,6)</f>
        <v>3.4645531186596972</v>
      </c>
      <c r="D260" s="54">
        <f t="shared" ca="1" si="11"/>
        <v>0</v>
      </c>
      <c r="E260" s="70">
        <f ca="1">'Composição dos juros'!F231</f>
        <v>0</v>
      </c>
      <c r="F260" s="54">
        <f t="shared" ca="1" si="12"/>
        <v>0</v>
      </c>
      <c r="G260" s="54">
        <f t="shared" ca="1" si="13"/>
        <v>0</v>
      </c>
    </row>
    <row r="261" spans="1:7" hidden="1" x14ac:dyDescent="0.2">
      <c r="A261" s="52">
        <v>36008</v>
      </c>
      <c r="B261" s="71">
        <v>0</v>
      </c>
      <c r="C261" s="53">
        <f ca="1">VLOOKUP($G$9,'Composição de Índices'!$C$2:$H$500,6)/VLOOKUP(Analistas!A261,'Composição de Índices'!$C$2:$H$500,6)</f>
        <v>3.4645531186596972</v>
      </c>
      <c r="D261" s="54">
        <f t="shared" ca="1" si="11"/>
        <v>0</v>
      </c>
      <c r="E261" s="70">
        <f ca="1">'Composição dos juros'!F232</f>
        <v>0</v>
      </c>
      <c r="F261" s="54">
        <f t="shared" ca="1" si="12"/>
        <v>0</v>
      </c>
      <c r="G261" s="54">
        <f t="shared" ca="1" si="13"/>
        <v>0</v>
      </c>
    </row>
    <row r="262" spans="1:7" hidden="1" x14ac:dyDescent="0.2">
      <c r="A262" s="52">
        <v>36039</v>
      </c>
      <c r="B262" s="71">
        <v>0</v>
      </c>
      <c r="C262" s="53">
        <f ca="1">VLOOKUP($G$9,'Composição de Índices'!$C$2:$H$500,6)/VLOOKUP(Analistas!A262,'Composição de Índices'!$C$2:$H$500,6)</f>
        <v>3.4645531186596972</v>
      </c>
      <c r="D262" s="54">
        <f t="shared" ca="1" si="11"/>
        <v>0</v>
      </c>
      <c r="E262" s="70">
        <f ca="1">'Composição dos juros'!F233</f>
        <v>0</v>
      </c>
      <c r="F262" s="54">
        <f t="shared" ca="1" si="12"/>
        <v>0</v>
      </c>
      <c r="G262" s="54">
        <f t="shared" ca="1" si="13"/>
        <v>0</v>
      </c>
    </row>
    <row r="263" spans="1:7" hidden="1" x14ac:dyDescent="0.2">
      <c r="A263" s="52">
        <v>36069</v>
      </c>
      <c r="B263" s="71">
        <v>0</v>
      </c>
      <c r="C263" s="53">
        <f ca="1">VLOOKUP($G$9,'Composição de Índices'!$C$2:$H$500,6)/VLOOKUP(Analistas!A263,'Composição de Índices'!$C$2:$H$500,6)</f>
        <v>3.4645531186596972</v>
      </c>
      <c r="D263" s="54">
        <f t="shared" ca="1" si="11"/>
        <v>0</v>
      </c>
      <c r="E263" s="70">
        <f ca="1">'Composição dos juros'!F234</f>
        <v>0</v>
      </c>
      <c r="F263" s="54">
        <f t="shared" ca="1" si="12"/>
        <v>0</v>
      </c>
      <c r="G263" s="54">
        <f t="shared" ca="1" si="13"/>
        <v>0</v>
      </c>
    </row>
    <row r="264" spans="1:7" hidden="1" x14ac:dyDescent="0.2">
      <c r="A264" s="52">
        <v>36100</v>
      </c>
      <c r="B264" s="71">
        <v>0</v>
      </c>
      <c r="C264" s="53">
        <f ca="1">VLOOKUP($G$9,'Composição de Índices'!$C$2:$H$500,6)/VLOOKUP(Analistas!A264,'Composição de Índices'!$C$2:$H$500,6)</f>
        <v>3.4645531186596972</v>
      </c>
      <c r="D264" s="54">
        <f t="shared" ca="1" si="11"/>
        <v>0</v>
      </c>
      <c r="E264" s="70">
        <f ca="1">'Composição dos juros'!F235</f>
        <v>0</v>
      </c>
      <c r="F264" s="54">
        <f t="shared" ca="1" si="12"/>
        <v>0</v>
      </c>
      <c r="G264" s="54">
        <f t="shared" ca="1" si="13"/>
        <v>0</v>
      </c>
    </row>
    <row r="265" spans="1:7" hidden="1" x14ac:dyDescent="0.2">
      <c r="A265" s="52">
        <v>36130</v>
      </c>
      <c r="B265" s="71">
        <v>0</v>
      </c>
      <c r="C265" s="53">
        <f ca="1">VLOOKUP($G$9,'Composição de Índices'!$C$2:$H$500,6)/VLOOKUP(Analistas!A265,'Composição de Índices'!$C$2:$H$500,6)</f>
        <v>3.4645531186596972</v>
      </c>
      <c r="D265" s="54">
        <f t="shared" ca="1" si="11"/>
        <v>0</v>
      </c>
      <c r="E265" s="70">
        <f ca="1">'Composição dos juros'!F236</f>
        <v>0</v>
      </c>
      <c r="F265" s="54">
        <f t="shared" ca="1" si="12"/>
        <v>0</v>
      </c>
      <c r="G265" s="54">
        <f t="shared" ca="1" si="13"/>
        <v>0</v>
      </c>
    </row>
    <row r="266" spans="1:7" hidden="1" x14ac:dyDescent="0.2">
      <c r="A266" s="52">
        <v>36161</v>
      </c>
      <c r="B266" s="71">
        <v>0</v>
      </c>
      <c r="C266" s="53">
        <f ca="1">VLOOKUP($G$9,'Composição de Índices'!$C$2:$H$500,6)/VLOOKUP(Analistas!A266,'Composição de Índices'!$C$2:$H$500,6)</f>
        <v>3.40816991028028</v>
      </c>
      <c r="D266" s="54">
        <f t="shared" ca="1" si="11"/>
        <v>0</v>
      </c>
      <c r="E266" s="70">
        <f ca="1">'Composição dos juros'!F237</f>
        <v>0</v>
      </c>
      <c r="F266" s="54">
        <f t="shared" ca="1" si="12"/>
        <v>0</v>
      </c>
      <c r="G266" s="54">
        <f t="shared" ca="1" si="13"/>
        <v>0</v>
      </c>
    </row>
    <row r="267" spans="1:7" hidden="1" x14ac:dyDescent="0.2">
      <c r="A267" s="52">
        <v>36192</v>
      </c>
      <c r="B267" s="71">
        <v>0</v>
      </c>
      <c r="C267" s="53">
        <f ca="1">VLOOKUP($G$9,'Composição de Índices'!$C$2:$H$500,6)/VLOOKUP(Analistas!A267,'Composição de Índices'!$C$2:$H$500,6)</f>
        <v>3.40816991028028</v>
      </c>
      <c r="D267" s="54">
        <f t="shared" ca="1" si="11"/>
        <v>0</v>
      </c>
      <c r="E267" s="70">
        <f ca="1">'Composição dos juros'!F238</f>
        <v>0</v>
      </c>
      <c r="F267" s="54">
        <f t="shared" ca="1" si="12"/>
        <v>0</v>
      </c>
      <c r="G267" s="54">
        <f t="shared" ca="1" si="13"/>
        <v>0</v>
      </c>
    </row>
    <row r="268" spans="1:7" hidden="1" x14ac:dyDescent="0.2">
      <c r="A268" s="52">
        <v>36220</v>
      </c>
      <c r="B268" s="71">
        <v>0</v>
      </c>
      <c r="C268" s="53">
        <f ca="1">VLOOKUP($G$9,'Composição de Índices'!$C$2:$H$500,6)/VLOOKUP(Analistas!A268,'Composição de Índices'!$C$2:$H$500,6)</f>
        <v>3.40816991028028</v>
      </c>
      <c r="D268" s="54">
        <f t="shared" ca="1" si="11"/>
        <v>0</v>
      </c>
      <c r="E268" s="70">
        <f ca="1">'Composição dos juros'!F239</f>
        <v>0</v>
      </c>
      <c r="F268" s="54">
        <f t="shared" ca="1" si="12"/>
        <v>0</v>
      </c>
      <c r="G268" s="54">
        <f t="shared" ca="1" si="13"/>
        <v>0</v>
      </c>
    </row>
    <row r="269" spans="1:7" hidden="1" x14ac:dyDescent="0.2">
      <c r="A269" s="52">
        <v>36251</v>
      </c>
      <c r="B269" s="71">
        <v>0</v>
      </c>
      <c r="C269" s="53">
        <f ca="1">VLOOKUP($G$9,'Composição de Índices'!$C$2:$H$500,6)/VLOOKUP(Analistas!A269,'Composição de Índices'!$C$2:$H$500,6)</f>
        <v>3.40816991028028</v>
      </c>
      <c r="D269" s="54">
        <f t="shared" ca="1" si="11"/>
        <v>0</v>
      </c>
      <c r="E269" s="70">
        <f ca="1">'Composição dos juros'!F240</f>
        <v>0</v>
      </c>
      <c r="F269" s="54">
        <f t="shared" ca="1" si="12"/>
        <v>0</v>
      </c>
      <c r="G269" s="54">
        <f t="shared" ca="1" si="13"/>
        <v>0</v>
      </c>
    </row>
    <row r="270" spans="1:7" hidden="1" x14ac:dyDescent="0.2">
      <c r="A270" s="52">
        <v>36281</v>
      </c>
      <c r="B270" s="71">
        <v>0</v>
      </c>
      <c r="C270" s="53">
        <f ca="1">VLOOKUP($G$9,'Composição de Índices'!$C$2:$H$500,6)/VLOOKUP(Analistas!A270,'Composição de Índices'!$C$2:$H$500,6)</f>
        <v>3.40816991028028</v>
      </c>
      <c r="D270" s="54">
        <f t="shared" ca="1" si="11"/>
        <v>0</v>
      </c>
      <c r="E270" s="70">
        <f ca="1">'Composição dos juros'!F241</f>
        <v>0</v>
      </c>
      <c r="F270" s="54">
        <f t="shared" ca="1" si="12"/>
        <v>0</v>
      </c>
      <c r="G270" s="54">
        <f t="shared" ca="1" si="13"/>
        <v>0</v>
      </c>
    </row>
    <row r="271" spans="1:7" hidden="1" x14ac:dyDescent="0.2">
      <c r="A271" s="52">
        <v>36312</v>
      </c>
      <c r="B271" s="71">
        <v>0</v>
      </c>
      <c r="C271" s="53">
        <f ca="1">VLOOKUP($G$9,'Composição de Índices'!$C$2:$H$500,6)/VLOOKUP(Analistas!A271,'Composição de Índices'!$C$2:$H$500,6)</f>
        <v>3.40816991028028</v>
      </c>
      <c r="D271" s="54">
        <f t="shared" ca="1" si="11"/>
        <v>0</v>
      </c>
      <c r="E271" s="70">
        <f ca="1">'Composição dos juros'!F242</f>
        <v>0</v>
      </c>
      <c r="F271" s="54">
        <f t="shared" ca="1" si="12"/>
        <v>0</v>
      </c>
      <c r="G271" s="54">
        <f t="shared" ca="1" si="13"/>
        <v>0</v>
      </c>
    </row>
    <row r="272" spans="1:7" hidden="1" x14ac:dyDescent="0.2">
      <c r="A272" s="52">
        <v>36342</v>
      </c>
      <c r="B272" s="71">
        <v>0</v>
      </c>
      <c r="C272" s="53">
        <f ca="1">VLOOKUP($G$9,'Composição de Índices'!$C$2:$H$500,6)/VLOOKUP(Analistas!A272,'Composição de Índices'!$C$2:$H$500,6)</f>
        <v>3.40816991028028</v>
      </c>
      <c r="D272" s="54">
        <f t="shared" ca="1" si="11"/>
        <v>0</v>
      </c>
      <c r="E272" s="70">
        <f ca="1">'Composição dos juros'!F243</f>
        <v>0</v>
      </c>
      <c r="F272" s="54">
        <f t="shared" ca="1" si="12"/>
        <v>0</v>
      </c>
      <c r="G272" s="54">
        <f t="shared" ca="1" si="13"/>
        <v>0</v>
      </c>
    </row>
    <row r="273" spans="1:7" hidden="1" x14ac:dyDescent="0.2">
      <c r="A273" s="52">
        <v>36373</v>
      </c>
      <c r="B273" s="71">
        <v>0</v>
      </c>
      <c r="C273" s="53">
        <f ca="1">VLOOKUP($G$9,'Composição de Índices'!$C$2:$H$500,6)/VLOOKUP(Analistas!A273,'Composição de Índices'!$C$2:$H$500,6)</f>
        <v>3.40816991028028</v>
      </c>
      <c r="D273" s="54">
        <f t="shared" ca="1" si="11"/>
        <v>0</v>
      </c>
      <c r="E273" s="70">
        <f ca="1">'Composição dos juros'!F244</f>
        <v>0</v>
      </c>
      <c r="F273" s="54">
        <f t="shared" ca="1" si="12"/>
        <v>0</v>
      </c>
      <c r="G273" s="54">
        <f t="shared" ca="1" si="13"/>
        <v>0</v>
      </c>
    </row>
    <row r="274" spans="1:7" hidden="1" x14ac:dyDescent="0.2">
      <c r="A274" s="52">
        <v>36404</v>
      </c>
      <c r="B274" s="71">
        <v>0</v>
      </c>
      <c r="C274" s="53">
        <f ca="1">VLOOKUP($G$9,'Composição de Índices'!$C$2:$H$500,6)/VLOOKUP(Analistas!A274,'Composição de Índices'!$C$2:$H$500,6)</f>
        <v>3.40816991028028</v>
      </c>
      <c r="D274" s="54">
        <f t="shared" ca="1" si="11"/>
        <v>0</v>
      </c>
      <c r="E274" s="70">
        <f ca="1">'Composição dos juros'!F245</f>
        <v>0</v>
      </c>
      <c r="F274" s="54">
        <f t="shared" ca="1" si="12"/>
        <v>0</v>
      </c>
      <c r="G274" s="54">
        <f t="shared" ca="1" si="13"/>
        <v>0</v>
      </c>
    </row>
    <row r="275" spans="1:7" hidden="1" x14ac:dyDescent="0.2">
      <c r="A275" s="52">
        <v>36434</v>
      </c>
      <c r="B275" s="71">
        <v>0</v>
      </c>
      <c r="C275" s="53">
        <f ca="1">VLOOKUP($G$9,'Composição de Índices'!$C$2:$H$500,6)/VLOOKUP(Analistas!A275,'Composição de Índices'!$C$2:$H$500,6)</f>
        <v>3.40816991028028</v>
      </c>
      <c r="D275" s="54">
        <f t="shared" ca="1" si="11"/>
        <v>0</v>
      </c>
      <c r="E275" s="70">
        <f ca="1">'Composição dos juros'!F246</f>
        <v>0</v>
      </c>
      <c r="F275" s="54">
        <f t="shared" ca="1" si="12"/>
        <v>0</v>
      </c>
      <c r="G275" s="54">
        <f t="shared" ca="1" si="13"/>
        <v>0</v>
      </c>
    </row>
    <row r="276" spans="1:7" hidden="1" x14ac:dyDescent="0.2">
      <c r="A276" s="52">
        <v>36465</v>
      </c>
      <c r="B276" s="71">
        <v>0</v>
      </c>
      <c r="C276" s="53">
        <f ca="1">VLOOKUP($G$9,'Composição de Índices'!$C$2:$H$500,6)/VLOOKUP(Analistas!A276,'Composição de Índices'!$C$2:$H$500,6)</f>
        <v>3.40816991028028</v>
      </c>
      <c r="D276" s="54">
        <f t="shared" ca="1" si="11"/>
        <v>0</v>
      </c>
      <c r="E276" s="70">
        <f ca="1">'Composição dos juros'!F247</f>
        <v>0</v>
      </c>
      <c r="F276" s="54">
        <f t="shared" ca="1" si="12"/>
        <v>0</v>
      </c>
      <c r="G276" s="54">
        <f t="shared" ca="1" si="13"/>
        <v>0</v>
      </c>
    </row>
    <row r="277" spans="1:7" hidden="1" x14ac:dyDescent="0.2">
      <c r="A277" s="52">
        <v>36495</v>
      </c>
      <c r="B277" s="71">
        <v>0</v>
      </c>
      <c r="C277" s="53">
        <f ca="1">VLOOKUP($G$9,'Composição de Índices'!$C$2:$H$500,6)/VLOOKUP(Analistas!A277,'Composição de Índices'!$C$2:$H$500,6)</f>
        <v>3.40816991028028</v>
      </c>
      <c r="D277" s="54">
        <f t="shared" ca="1" si="11"/>
        <v>0</v>
      </c>
      <c r="E277" s="70">
        <f ca="1">'Composição dos juros'!F248</f>
        <v>0</v>
      </c>
      <c r="F277" s="54">
        <f t="shared" ca="1" si="12"/>
        <v>0</v>
      </c>
      <c r="G277" s="54">
        <f t="shared" ca="1" si="13"/>
        <v>0</v>
      </c>
    </row>
    <row r="278" spans="1:7" hidden="1" x14ac:dyDescent="0.2">
      <c r="A278" s="52">
        <v>36526</v>
      </c>
      <c r="B278" s="71">
        <v>0</v>
      </c>
      <c r="C278" s="53">
        <f ca="1">VLOOKUP($G$9,'Composição de Índices'!$C$2:$H$500,6)/VLOOKUP(Analistas!A278,'Composição de Índices'!$C$2:$H$500,6)</f>
        <v>3.129200265335808</v>
      </c>
      <c r="D278" s="54">
        <f t="shared" ca="1" si="11"/>
        <v>0</v>
      </c>
      <c r="E278" s="70">
        <f ca="1">'Composição dos juros'!F249</f>
        <v>0</v>
      </c>
      <c r="F278" s="54">
        <f t="shared" ca="1" si="12"/>
        <v>0</v>
      </c>
      <c r="G278" s="54">
        <f t="shared" ca="1" si="13"/>
        <v>0</v>
      </c>
    </row>
    <row r="279" spans="1:7" hidden="1" x14ac:dyDescent="0.2">
      <c r="A279" s="52">
        <v>36557</v>
      </c>
      <c r="B279" s="71">
        <v>0</v>
      </c>
      <c r="C279" s="53">
        <f ca="1">VLOOKUP($G$9,'Composição de Índices'!$C$2:$H$500,6)/VLOOKUP(Analistas!A279,'Composição de Índices'!$C$2:$H$500,6)</f>
        <v>3.129200265335808</v>
      </c>
      <c r="D279" s="54">
        <f t="shared" ca="1" si="11"/>
        <v>0</v>
      </c>
      <c r="E279" s="70">
        <f ca="1">'Composição dos juros'!F250</f>
        <v>0</v>
      </c>
      <c r="F279" s="54">
        <f t="shared" ca="1" si="12"/>
        <v>0</v>
      </c>
      <c r="G279" s="54">
        <f t="shared" ca="1" si="13"/>
        <v>0</v>
      </c>
    </row>
    <row r="280" spans="1:7" hidden="1" x14ac:dyDescent="0.2">
      <c r="A280" s="52">
        <v>36586</v>
      </c>
      <c r="B280" s="71">
        <v>0</v>
      </c>
      <c r="C280" s="53">
        <f ca="1">VLOOKUP($G$9,'Composição de Índices'!$C$2:$H$500,6)/VLOOKUP(Analistas!A280,'Composição de Índices'!$C$2:$H$500,6)</f>
        <v>3.129200265335808</v>
      </c>
      <c r="D280" s="54">
        <f t="shared" ca="1" si="11"/>
        <v>0</v>
      </c>
      <c r="E280" s="70">
        <f ca="1">'Composição dos juros'!F251</f>
        <v>0</v>
      </c>
      <c r="F280" s="54">
        <f t="shared" ca="1" si="12"/>
        <v>0</v>
      </c>
      <c r="G280" s="54">
        <f t="shared" ca="1" si="13"/>
        <v>0</v>
      </c>
    </row>
    <row r="281" spans="1:7" hidden="1" x14ac:dyDescent="0.2">
      <c r="A281" s="52">
        <v>36617</v>
      </c>
      <c r="B281" s="71">
        <v>0</v>
      </c>
      <c r="C281" s="53">
        <f ca="1">VLOOKUP($G$9,'Composição de Índices'!$C$2:$H$500,6)/VLOOKUP(Analistas!A281,'Composição de Índices'!$C$2:$H$500,6)</f>
        <v>3.129200265335808</v>
      </c>
      <c r="D281" s="54">
        <f t="shared" ca="1" si="11"/>
        <v>0</v>
      </c>
      <c r="E281" s="70">
        <f ca="1">'Composição dos juros'!F252</f>
        <v>0</v>
      </c>
      <c r="F281" s="54">
        <f t="shared" ca="1" si="12"/>
        <v>0</v>
      </c>
      <c r="G281" s="54">
        <f t="shared" ca="1" si="13"/>
        <v>0</v>
      </c>
    </row>
    <row r="282" spans="1:7" hidden="1" x14ac:dyDescent="0.2">
      <c r="A282" s="52">
        <v>36647</v>
      </c>
      <c r="B282" s="71">
        <v>0</v>
      </c>
      <c r="C282" s="53">
        <f ca="1">VLOOKUP($G$9,'Composição de Índices'!$C$2:$H$500,6)/VLOOKUP(Analistas!A282,'Composição de Índices'!$C$2:$H$500,6)</f>
        <v>3.129200265335808</v>
      </c>
      <c r="D282" s="54">
        <f t="shared" ca="1" si="11"/>
        <v>0</v>
      </c>
      <c r="E282" s="70">
        <f ca="1">'Composição dos juros'!F253</f>
        <v>0</v>
      </c>
      <c r="F282" s="54">
        <f t="shared" ca="1" si="12"/>
        <v>0</v>
      </c>
      <c r="G282" s="54">
        <f t="shared" ca="1" si="13"/>
        <v>0</v>
      </c>
    </row>
    <row r="283" spans="1:7" hidden="1" x14ac:dyDescent="0.2">
      <c r="A283" s="52">
        <v>36678</v>
      </c>
      <c r="B283" s="71">
        <v>0</v>
      </c>
      <c r="C283" s="53">
        <f ca="1">VLOOKUP($G$9,'Composição de Índices'!$C$2:$H$500,6)/VLOOKUP(Analistas!A283,'Composição de Índices'!$C$2:$H$500,6)</f>
        <v>3.129200265335808</v>
      </c>
      <c r="D283" s="54">
        <f t="shared" ca="1" si="11"/>
        <v>0</v>
      </c>
      <c r="E283" s="70">
        <f ca="1">'Composição dos juros'!F254</f>
        <v>0</v>
      </c>
      <c r="F283" s="54">
        <f t="shared" ca="1" si="12"/>
        <v>0</v>
      </c>
      <c r="G283" s="54">
        <f t="shared" ca="1" si="13"/>
        <v>0</v>
      </c>
    </row>
    <row r="284" spans="1:7" hidden="1" x14ac:dyDescent="0.2">
      <c r="A284" s="52">
        <v>36708</v>
      </c>
      <c r="B284" s="71">
        <v>0</v>
      </c>
      <c r="C284" s="53">
        <f ca="1">VLOOKUP($G$9,'Composição de Índices'!$C$2:$H$500,6)/VLOOKUP(Analistas!A284,'Composição de Índices'!$C$2:$H$500,6)</f>
        <v>3.129200265335808</v>
      </c>
      <c r="D284" s="54">
        <f t="shared" ca="1" si="11"/>
        <v>0</v>
      </c>
      <c r="E284" s="70">
        <f ca="1">'Composição dos juros'!F255</f>
        <v>0</v>
      </c>
      <c r="F284" s="54">
        <f t="shared" ca="1" si="12"/>
        <v>0</v>
      </c>
      <c r="G284" s="54">
        <f t="shared" ca="1" si="13"/>
        <v>0</v>
      </c>
    </row>
    <row r="285" spans="1:7" hidden="1" x14ac:dyDescent="0.2">
      <c r="A285" s="52">
        <v>36739</v>
      </c>
      <c r="B285" s="71">
        <v>0</v>
      </c>
      <c r="C285" s="53">
        <f ca="1">VLOOKUP($G$9,'Composição de Índices'!$C$2:$H$500,6)/VLOOKUP(Analistas!A285,'Composição de Índices'!$C$2:$H$500,6)</f>
        <v>3.129200265335808</v>
      </c>
      <c r="D285" s="54">
        <f t="shared" ca="1" si="11"/>
        <v>0</v>
      </c>
      <c r="E285" s="70">
        <f ca="1">'Composição dos juros'!F256</f>
        <v>0</v>
      </c>
      <c r="F285" s="54">
        <f t="shared" ca="1" si="12"/>
        <v>0</v>
      </c>
      <c r="G285" s="54">
        <f t="shared" ca="1" si="13"/>
        <v>0</v>
      </c>
    </row>
    <row r="286" spans="1:7" hidden="1" x14ac:dyDescent="0.2">
      <c r="A286" s="52">
        <v>36770</v>
      </c>
      <c r="B286" s="71">
        <v>0</v>
      </c>
      <c r="C286" s="53">
        <f ca="1">VLOOKUP($G$9,'Composição de Índices'!$C$2:$H$500,6)/VLOOKUP(Analistas!A286,'Composição de Índices'!$C$2:$H$500,6)</f>
        <v>3.129200265335808</v>
      </c>
      <c r="D286" s="54">
        <f t="shared" ca="1" si="11"/>
        <v>0</v>
      </c>
      <c r="E286" s="70">
        <f ca="1">'Composição dos juros'!F257</f>
        <v>0</v>
      </c>
      <c r="F286" s="54">
        <f t="shared" ca="1" si="12"/>
        <v>0</v>
      </c>
      <c r="G286" s="54">
        <f t="shared" ca="1" si="13"/>
        <v>0</v>
      </c>
    </row>
    <row r="287" spans="1:7" hidden="1" x14ac:dyDescent="0.2">
      <c r="A287" s="52">
        <v>36800</v>
      </c>
      <c r="B287" s="71">
        <v>0</v>
      </c>
      <c r="C287" s="53">
        <f ca="1">VLOOKUP($G$9,'Composição de Índices'!$C$2:$H$500,6)/VLOOKUP(Analistas!A287,'Composição de Índices'!$C$2:$H$500,6)</f>
        <v>3.129200265335808</v>
      </c>
      <c r="D287" s="54">
        <f t="shared" ca="1" si="11"/>
        <v>0</v>
      </c>
      <c r="E287" s="70">
        <f ca="1">'Composição dos juros'!F258</f>
        <v>0</v>
      </c>
      <c r="F287" s="54">
        <f t="shared" ca="1" si="12"/>
        <v>0</v>
      </c>
      <c r="G287" s="54">
        <f t="shared" ca="1" si="13"/>
        <v>0</v>
      </c>
    </row>
    <row r="288" spans="1:7" hidden="1" x14ac:dyDescent="0.2">
      <c r="A288" s="52">
        <v>36831</v>
      </c>
      <c r="B288" s="71">
        <v>0</v>
      </c>
      <c r="C288" s="53">
        <f ca="1">VLOOKUP($G$9,'Composição de Índices'!$C$2:$H$500,6)/VLOOKUP(Analistas!A288,'Composição de Índices'!$C$2:$H$500,6)</f>
        <v>3.129200265335808</v>
      </c>
      <c r="D288" s="54">
        <f t="shared" ca="1" si="11"/>
        <v>0</v>
      </c>
      <c r="E288" s="70">
        <f ca="1">'Composição dos juros'!F259</f>
        <v>0</v>
      </c>
      <c r="F288" s="54">
        <f t="shared" ca="1" si="12"/>
        <v>0</v>
      </c>
      <c r="G288" s="54">
        <f t="shared" ca="1" si="13"/>
        <v>0</v>
      </c>
    </row>
    <row r="289" spans="1:7" hidden="1" x14ac:dyDescent="0.2">
      <c r="A289" s="52">
        <v>36861</v>
      </c>
      <c r="B289" s="71">
        <v>0</v>
      </c>
      <c r="C289" s="53">
        <f ca="1">VLOOKUP($G$9,'Composição de Índices'!$C$2:$H$500,6)/VLOOKUP(Analistas!A289,'Composição de Índices'!$C$2:$H$500,6)</f>
        <v>3.129200265335808</v>
      </c>
      <c r="D289" s="54">
        <f t="shared" ca="1" si="11"/>
        <v>0</v>
      </c>
      <c r="E289" s="70">
        <f ca="1">'Composição dos juros'!F260</f>
        <v>0</v>
      </c>
      <c r="F289" s="54">
        <f t="shared" ca="1" si="12"/>
        <v>0</v>
      </c>
      <c r="G289" s="54">
        <f t="shared" ca="1" si="13"/>
        <v>0</v>
      </c>
    </row>
    <row r="290" spans="1:7" hidden="1" x14ac:dyDescent="0.2">
      <c r="A290" s="52">
        <v>36892</v>
      </c>
      <c r="B290" s="71">
        <v>0</v>
      </c>
      <c r="C290" s="53">
        <f ca="1">VLOOKUP($G$9,'Composição de Índices'!$C$2:$H$500,6)/VLOOKUP(Analistas!A290,'Composição de Índices'!$C$2:$H$500,6)</f>
        <v>2.9510857994711066</v>
      </c>
      <c r="D290" s="54">
        <f t="shared" ca="1" si="11"/>
        <v>0</v>
      </c>
      <c r="E290" s="70">
        <f ca="1">'Composição dos juros'!F261</f>
        <v>0</v>
      </c>
      <c r="F290" s="54">
        <f t="shared" ca="1" si="12"/>
        <v>0</v>
      </c>
      <c r="G290" s="54">
        <f t="shared" ca="1" si="13"/>
        <v>0</v>
      </c>
    </row>
    <row r="291" spans="1:7" hidden="1" x14ac:dyDescent="0.2">
      <c r="A291" s="52">
        <v>36923</v>
      </c>
      <c r="B291" s="71">
        <v>0</v>
      </c>
      <c r="C291" s="53">
        <f ca="1">VLOOKUP($G$9,'Composição de Índices'!$C$2:$H$500,6)/VLOOKUP(Analistas!A291,'Composição de Índices'!$C$2:$H$500,6)</f>
        <v>2.9326103542393986</v>
      </c>
      <c r="D291" s="54">
        <f t="shared" ca="1" si="11"/>
        <v>0</v>
      </c>
      <c r="E291" s="70">
        <f ca="1">'Composição dos juros'!F262</f>
        <v>0</v>
      </c>
      <c r="F291" s="54">
        <f t="shared" ca="1" si="12"/>
        <v>0</v>
      </c>
      <c r="G291" s="54">
        <f t="shared" ca="1" si="13"/>
        <v>0</v>
      </c>
    </row>
    <row r="292" spans="1:7" hidden="1" x14ac:dyDescent="0.2">
      <c r="A292" s="52">
        <v>36951</v>
      </c>
      <c r="B292" s="71">
        <v>0</v>
      </c>
      <c r="C292" s="53">
        <f ca="1">VLOOKUP($G$9,'Composição de Índices'!$C$2:$H$500,6)/VLOOKUP(Analistas!A292,'Composição de Índices'!$C$2:$H$500,6)</f>
        <v>2.9180202529745261</v>
      </c>
      <c r="D292" s="54">
        <f t="shared" ca="1" si="11"/>
        <v>0</v>
      </c>
      <c r="E292" s="70">
        <f ca="1">'Composição dos juros'!F263</f>
        <v>0</v>
      </c>
      <c r="F292" s="54">
        <f t="shared" ca="1" si="12"/>
        <v>0</v>
      </c>
      <c r="G292" s="54">
        <f t="shared" ca="1" si="13"/>
        <v>0</v>
      </c>
    </row>
    <row r="293" spans="1:7" hidden="1" x14ac:dyDescent="0.2">
      <c r="A293" s="52">
        <v>36982</v>
      </c>
      <c r="B293" s="71">
        <v>0</v>
      </c>
      <c r="C293" s="53">
        <f ca="1">VLOOKUP($G$9,'Composição de Índices'!$C$2:$H$500,6)/VLOOKUP(Analistas!A293,'Composição de Índices'!$C$2:$H$500,6)</f>
        <v>2.9075530619515009</v>
      </c>
      <c r="D293" s="54">
        <f t="shared" ca="1" si="11"/>
        <v>0</v>
      </c>
      <c r="E293" s="70">
        <f ca="1">'Composição dos juros'!F264</f>
        <v>0</v>
      </c>
      <c r="F293" s="54">
        <f t="shared" ca="1" si="12"/>
        <v>0</v>
      </c>
      <c r="G293" s="54">
        <f t="shared" ca="1" si="13"/>
        <v>0</v>
      </c>
    </row>
    <row r="294" spans="1:7" hidden="1" x14ac:dyDescent="0.2">
      <c r="A294" s="52">
        <v>37012</v>
      </c>
      <c r="B294" s="71">
        <v>0</v>
      </c>
      <c r="C294" s="53">
        <f ca="1">VLOOKUP($G$9,'Composição de Índices'!$C$2:$H$500,6)/VLOOKUP(Analistas!A294,'Composição de Índices'!$C$2:$H$500,6)</f>
        <v>2.8930876238323391</v>
      </c>
      <c r="D294" s="54">
        <f t="shared" ca="1" si="11"/>
        <v>0</v>
      </c>
      <c r="E294" s="70">
        <f ca="1">'Composição dos juros'!F265</f>
        <v>0</v>
      </c>
      <c r="F294" s="54">
        <f t="shared" ca="1" si="12"/>
        <v>0</v>
      </c>
      <c r="G294" s="54">
        <f t="shared" ca="1" si="13"/>
        <v>0</v>
      </c>
    </row>
    <row r="295" spans="1:7" hidden="1" x14ac:dyDescent="0.2">
      <c r="A295" s="52">
        <v>37043</v>
      </c>
      <c r="B295" s="71">
        <v>0</v>
      </c>
      <c r="C295" s="53">
        <f ca="1">VLOOKUP($G$9,'Composição de Índices'!$C$2:$H$500,6)/VLOOKUP(Analistas!A295,'Composição de Índices'!$C$2:$H$500,6)</f>
        <v>2.8789806188002185</v>
      </c>
      <c r="D295" s="54">
        <f t="shared" ref="D295:D307" ca="1" si="14">ROUND(B295*C295,2)</f>
        <v>0</v>
      </c>
      <c r="E295" s="70">
        <f ca="1">'Composição dos juros'!F266</f>
        <v>0</v>
      </c>
      <c r="F295" s="54">
        <f t="shared" ref="F295:F307" ca="1" si="15">ROUND(D295*E295,2)</f>
        <v>0</v>
      </c>
      <c r="G295" s="54">
        <f t="shared" ref="G295:G307" ca="1" si="16">D295+F295</f>
        <v>0</v>
      </c>
    </row>
    <row r="296" spans="1:7" hidden="1" x14ac:dyDescent="0.2">
      <c r="A296" s="52">
        <v>37073</v>
      </c>
      <c r="B296" s="71">
        <v>0</v>
      </c>
      <c r="C296" s="53">
        <f ca="1">VLOOKUP($G$9,'Composição de Índices'!$C$2:$H$500,6)/VLOOKUP(Analistas!A296,'Composição de Índices'!$C$2:$H$500,6)</f>
        <v>2.8680819075515225</v>
      </c>
      <c r="D296" s="54">
        <f t="shared" ca="1" si="14"/>
        <v>0</v>
      </c>
      <c r="E296" s="70">
        <f ca="1">'Composição dos juros'!F267</f>
        <v>0</v>
      </c>
      <c r="F296" s="54">
        <f t="shared" ca="1" si="15"/>
        <v>0</v>
      </c>
      <c r="G296" s="54">
        <f t="shared" ca="1" si="16"/>
        <v>0</v>
      </c>
    </row>
    <row r="297" spans="1:7" hidden="1" x14ac:dyDescent="0.2">
      <c r="A297" s="52">
        <v>37104</v>
      </c>
      <c r="B297" s="71">
        <v>0</v>
      </c>
      <c r="C297" s="53">
        <f ca="1">VLOOKUP($G$9,'Composição de Índices'!$C$2:$H$500,6)/VLOOKUP(Analistas!A297,'Composição de Índices'!$C$2:$H$500,6)</f>
        <v>2.8413730013389364</v>
      </c>
      <c r="D297" s="54">
        <f t="shared" ca="1" si="14"/>
        <v>0</v>
      </c>
      <c r="E297" s="70">
        <f ca="1">'Composição dos juros'!F268</f>
        <v>0</v>
      </c>
      <c r="F297" s="54">
        <f t="shared" ca="1" si="15"/>
        <v>0</v>
      </c>
      <c r="G297" s="54">
        <f t="shared" ca="1" si="16"/>
        <v>0</v>
      </c>
    </row>
    <row r="298" spans="1:7" hidden="1" x14ac:dyDescent="0.2">
      <c r="A298" s="52">
        <v>37135</v>
      </c>
      <c r="B298" s="71">
        <v>0</v>
      </c>
      <c r="C298" s="53">
        <f ca="1">VLOOKUP($G$9,'Composição de Índices'!$C$2:$H$500,6)/VLOOKUP(Analistas!A298,'Composição de Índices'!$C$2:$H$500,6)</f>
        <v>2.8082358186785301</v>
      </c>
      <c r="D298" s="54">
        <f t="shared" ca="1" si="14"/>
        <v>0</v>
      </c>
      <c r="E298" s="70">
        <f ca="1">'Composição dos juros'!F269</f>
        <v>0</v>
      </c>
      <c r="F298" s="54">
        <f t="shared" ca="1" si="15"/>
        <v>0</v>
      </c>
      <c r="G298" s="54">
        <f t="shared" ca="1" si="16"/>
        <v>0</v>
      </c>
    </row>
    <row r="299" spans="1:7" hidden="1" x14ac:dyDescent="0.2">
      <c r="A299" s="52">
        <v>37165</v>
      </c>
      <c r="B299" s="71">
        <v>0</v>
      </c>
      <c r="C299" s="53">
        <f ca="1">VLOOKUP($G$9,'Composição de Índices'!$C$2:$H$500,6)/VLOOKUP(Analistas!A299,'Composição de Índices'!$C$2:$H$500,6)</f>
        <v>2.7976049199825961</v>
      </c>
      <c r="D299" s="54">
        <f t="shared" ca="1" si="14"/>
        <v>0</v>
      </c>
      <c r="E299" s="70">
        <f ca="1">'Composição dos juros'!F270</f>
        <v>0</v>
      </c>
      <c r="F299" s="54">
        <f t="shared" ca="1" si="15"/>
        <v>0</v>
      </c>
      <c r="G299" s="54">
        <f t="shared" ca="1" si="16"/>
        <v>0</v>
      </c>
    </row>
    <row r="300" spans="1:7" hidden="1" x14ac:dyDescent="0.2">
      <c r="A300" s="52">
        <v>37196</v>
      </c>
      <c r="B300" s="71">
        <v>0</v>
      </c>
      <c r="C300" s="53">
        <f ca="1">VLOOKUP($G$9,'Composição de Índices'!$C$2:$H$500,6)/VLOOKUP(Analistas!A300,'Composição de Índices'!$C$2:$H$500,6)</f>
        <v>2.7872919398053164</v>
      </c>
      <c r="D300" s="54">
        <f t="shared" ca="1" si="14"/>
        <v>0</v>
      </c>
      <c r="E300" s="70">
        <f ca="1">'Composição dos juros'!F271</f>
        <v>0</v>
      </c>
      <c r="F300" s="54">
        <f t="shared" ca="1" si="15"/>
        <v>0</v>
      </c>
      <c r="G300" s="54">
        <f t="shared" ca="1" si="16"/>
        <v>0</v>
      </c>
    </row>
    <row r="301" spans="1:7" hidden="1" x14ac:dyDescent="0.2">
      <c r="A301" s="52">
        <v>37226</v>
      </c>
      <c r="B301" s="71">
        <v>0</v>
      </c>
      <c r="C301" s="53">
        <f ca="1">VLOOKUP($G$9,'Composição de Índices'!$C$2:$H$500,6)/VLOOKUP(Analistas!A301,'Composição de Índices'!$C$2:$H$500,6)</f>
        <v>2.7599682540898272</v>
      </c>
      <c r="D301" s="54">
        <f t="shared" ca="1" si="14"/>
        <v>0</v>
      </c>
      <c r="E301" s="70">
        <f ca="1">'Composição dos juros'!F272</f>
        <v>0</v>
      </c>
      <c r="F301" s="54">
        <f t="shared" ca="1" si="15"/>
        <v>0</v>
      </c>
      <c r="G301" s="54">
        <f t="shared" ca="1" si="16"/>
        <v>0</v>
      </c>
    </row>
    <row r="302" spans="1:7" hidden="1" x14ac:dyDescent="0.2">
      <c r="A302" s="52">
        <v>37257</v>
      </c>
      <c r="B302" s="71">
        <v>0</v>
      </c>
      <c r="C302" s="53">
        <f ca="1">VLOOKUP($G$9,'Composição de Índices'!$C$2:$H$500,6)/VLOOKUP(Analistas!A302,'Composição de Índices'!$C$2:$H$500,6)</f>
        <v>2.7448714610540295</v>
      </c>
      <c r="D302" s="54">
        <f t="shared" ca="1" si="14"/>
        <v>0</v>
      </c>
      <c r="E302" s="70">
        <f ca="1">'Composição dos juros'!F273</f>
        <v>0</v>
      </c>
      <c r="F302" s="54">
        <f t="shared" ca="1" si="15"/>
        <v>0</v>
      </c>
      <c r="G302" s="54">
        <f t="shared" ca="1" si="16"/>
        <v>0</v>
      </c>
    </row>
    <row r="303" spans="1:7" hidden="1" x14ac:dyDescent="0.2">
      <c r="A303" s="52">
        <v>37288</v>
      </c>
      <c r="B303" s="71">
        <v>0</v>
      </c>
      <c r="C303" s="53">
        <f ca="1">VLOOKUP($G$9,'Composição de Índices'!$C$2:$H$500,6)/VLOOKUP(Analistas!A303,'Composição de Índices'!$C$2:$H$500,6)</f>
        <v>2.7279581207056545</v>
      </c>
      <c r="D303" s="54">
        <f t="shared" ca="1" si="14"/>
        <v>0</v>
      </c>
      <c r="E303" s="70">
        <f ca="1">'Composição dos juros'!F274</f>
        <v>0</v>
      </c>
      <c r="F303" s="54">
        <f t="shared" ca="1" si="15"/>
        <v>0</v>
      </c>
      <c r="G303" s="54">
        <f t="shared" ca="1" si="16"/>
        <v>0</v>
      </c>
    </row>
    <row r="304" spans="1:7" hidden="1" x14ac:dyDescent="0.2">
      <c r="A304" s="52">
        <v>37316</v>
      </c>
      <c r="B304" s="71">
        <v>0</v>
      </c>
      <c r="C304" s="53">
        <f ca="1">VLOOKUP($G$9,'Composição de Índices'!$C$2:$H$500,6)/VLOOKUP(Analistas!A304,'Composição de Índices'!$C$2:$H$500,6)</f>
        <v>2.7160076868833678</v>
      </c>
      <c r="D304" s="54">
        <f t="shared" ca="1" si="14"/>
        <v>0</v>
      </c>
      <c r="E304" s="70">
        <f ca="1">'Composição dos juros'!F275</f>
        <v>0</v>
      </c>
      <c r="F304" s="54">
        <f t="shared" ca="1" si="15"/>
        <v>0</v>
      </c>
      <c r="G304" s="54">
        <f t="shared" ca="1" si="16"/>
        <v>0</v>
      </c>
    </row>
    <row r="305" spans="1:7" hidden="1" x14ac:dyDescent="0.2">
      <c r="A305" s="52">
        <v>37347</v>
      </c>
      <c r="B305" s="71">
        <v>0</v>
      </c>
      <c r="C305" s="53">
        <f ca="1">VLOOKUP($G$9,'Composição de Índices'!$C$2:$H$500,6)/VLOOKUP(Analistas!A305,'Composição de Índices'!$C$2:$H$500,6)</f>
        <v>2.7051869391268606</v>
      </c>
      <c r="D305" s="54">
        <f t="shared" ca="1" si="14"/>
        <v>0</v>
      </c>
      <c r="E305" s="70">
        <f ca="1">'Composição dos juros'!F276</f>
        <v>0</v>
      </c>
      <c r="F305" s="54">
        <f t="shared" ca="1" si="15"/>
        <v>0</v>
      </c>
      <c r="G305" s="54">
        <f t="shared" ca="1" si="16"/>
        <v>0</v>
      </c>
    </row>
    <row r="306" spans="1:7" hidden="1" x14ac:dyDescent="0.2">
      <c r="A306" s="52">
        <v>37377</v>
      </c>
      <c r="B306" s="71">
        <v>0</v>
      </c>
      <c r="C306" s="53">
        <f ca="1">VLOOKUP($G$9,'Composição de Índices'!$C$2:$H$500,6)/VLOOKUP(Analistas!A306,'Composição de Índices'!$C$2:$H$500,6)</f>
        <v>2.6842497907589404</v>
      </c>
      <c r="D306" s="54">
        <f t="shared" ca="1" si="14"/>
        <v>0</v>
      </c>
      <c r="E306" s="70">
        <f ca="1">'Composição dos juros'!F277</f>
        <v>0</v>
      </c>
      <c r="F306" s="54">
        <f t="shared" ca="1" si="15"/>
        <v>0</v>
      </c>
      <c r="G306" s="54">
        <f t="shared" ca="1" si="16"/>
        <v>0</v>
      </c>
    </row>
    <row r="307" spans="1:7" hidden="1" x14ac:dyDescent="0.2">
      <c r="A307" s="52">
        <v>37408</v>
      </c>
      <c r="B307" s="71">
        <v>0</v>
      </c>
      <c r="C307" s="53">
        <f ca="1">VLOOKUP($G$9,'Composição de Índices'!$C$2:$H$500,6)/VLOOKUP(Analistas!A307,'Composição de Índices'!$C$2:$H$500,6)</f>
        <v>2.6730230937651269</v>
      </c>
      <c r="D307" s="54">
        <f t="shared" ca="1" si="14"/>
        <v>0</v>
      </c>
      <c r="E307" s="70">
        <f ca="1">'Composição dos juros'!F278</f>
        <v>0</v>
      </c>
      <c r="F307" s="54">
        <f t="shared" ca="1" si="15"/>
        <v>0</v>
      </c>
      <c r="G307" s="54">
        <f t="shared" ca="1" si="16"/>
        <v>0</v>
      </c>
    </row>
    <row r="308" spans="1:7" hidden="1" x14ac:dyDescent="0.2">
      <c r="A308" s="52">
        <v>37438</v>
      </c>
      <c r="B308" s="71">
        <v>0</v>
      </c>
      <c r="C308" s="53">
        <f ca="1">VLOOKUP($G$9,'Composição de Índices'!$C$2:$H$500,6)/VLOOKUP(Analistas!A308,'Composição de Índices'!$C$2:$H$500,6)</f>
        <v>2.6642311310327185</v>
      </c>
      <c r="D308" s="54">
        <f t="shared" ref="D308:D351" ca="1" si="17">ROUND(B308*C308,2)</f>
        <v>0</v>
      </c>
      <c r="E308" s="70">
        <f ca="1">'Composição dos juros'!F279</f>
        <v>0</v>
      </c>
      <c r="F308" s="54">
        <f t="shared" ref="F308:F351" ca="1" si="18">ROUND(D308*E308,2)</f>
        <v>0</v>
      </c>
      <c r="G308" s="54">
        <f t="shared" ref="G308:G351" ca="1" si="19">D308+F308</f>
        <v>0</v>
      </c>
    </row>
    <row r="309" spans="1:7" hidden="1" x14ac:dyDescent="0.2">
      <c r="A309" s="52">
        <v>37469</v>
      </c>
      <c r="B309" s="71">
        <v>0</v>
      </c>
      <c r="C309" s="53">
        <f ca="1">VLOOKUP($G$9,'Composição de Índices'!$C$2:$H$500,6)/VLOOKUP(Analistas!A309,'Composição de Índices'!$C$2:$H$500,6)</f>
        <v>2.6438733065721132</v>
      </c>
      <c r="D309" s="54">
        <f t="shared" ca="1" si="17"/>
        <v>0</v>
      </c>
      <c r="E309" s="70">
        <f ca="1">'Composição dos juros'!F280</f>
        <v>0</v>
      </c>
      <c r="F309" s="54">
        <f t="shared" ca="1" si="18"/>
        <v>0</v>
      </c>
      <c r="G309" s="54">
        <f t="shared" ca="1" si="19"/>
        <v>0</v>
      </c>
    </row>
    <row r="310" spans="1:7" hidden="1" x14ac:dyDescent="0.2">
      <c r="A310" s="52">
        <v>37500</v>
      </c>
      <c r="B310" s="71">
        <v>0</v>
      </c>
      <c r="C310" s="53">
        <f ca="1">VLOOKUP($G$9,'Composição de Índices'!$C$2:$H$500,6)/VLOOKUP(Analistas!A310,'Composição de Índices'!$C$2:$H$500,6)</f>
        <v>2.6176963431407061</v>
      </c>
      <c r="D310" s="54">
        <f t="shared" ca="1" si="17"/>
        <v>0</v>
      </c>
      <c r="E310" s="70">
        <f ca="1">'Composição dos juros'!F281</f>
        <v>0</v>
      </c>
      <c r="F310" s="54">
        <f t="shared" ca="1" si="18"/>
        <v>0</v>
      </c>
      <c r="G310" s="54">
        <f t="shared" ca="1" si="19"/>
        <v>0</v>
      </c>
    </row>
    <row r="311" spans="1:7" hidden="1" x14ac:dyDescent="0.2">
      <c r="A311" s="52">
        <v>37530</v>
      </c>
      <c r="B311" s="71">
        <v>0</v>
      </c>
      <c r="C311" s="53">
        <f ca="1">VLOOKUP($G$9,'Composição de Índices'!$C$2:$H$500,6)/VLOOKUP(Analistas!A311,'Composição de Índices'!$C$2:$H$500,6)</f>
        <v>2.6015666300344926</v>
      </c>
      <c r="D311" s="54">
        <f t="shared" ca="1" si="17"/>
        <v>0</v>
      </c>
      <c r="E311" s="70">
        <f ca="1">'Composição dos juros'!F282</f>
        <v>0</v>
      </c>
      <c r="F311" s="54">
        <f t="shared" ca="1" si="18"/>
        <v>0</v>
      </c>
      <c r="G311" s="54">
        <f t="shared" ca="1" si="19"/>
        <v>0</v>
      </c>
    </row>
    <row r="312" spans="1:7" hidden="1" x14ac:dyDescent="0.2">
      <c r="A312" s="52">
        <v>37561</v>
      </c>
      <c r="B312" s="71">
        <v>0</v>
      </c>
      <c r="C312" s="53">
        <f ca="1">VLOOKUP($G$9,'Composição de Índices'!$C$2:$H$500,6)/VLOOKUP(Analistas!A312,'Composição de Índices'!$C$2:$H$500,6)</f>
        <v>2.5783613776357708</v>
      </c>
      <c r="D312" s="54">
        <f t="shared" ca="1" si="17"/>
        <v>0</v>
      </c>
      <c r="E312" s="70">
        <f ca="1">'Composição dos juros'!F283</f>
        <v>0</v>
      </c>
      <c r="F312" s="54">
        <f t="shared" ca="1" si="18"/>
        <v>0</v>
      </c>
      <c r="G312" s="54">
        <f t="shared" ca="1" si="19"/>
        <v>0</v>
      </c>
    </row>
    <row r="313" spans="1:7" hidden="1" x14ac:dyDescent="0.2">
      <c r="A313" s="52">
        <v>37591</v>
      </c>
      <c r="B313" s="71">
        <v>0</v>
      </c>
      <c r="C313" s="53">
        <f ca="1">VLOOKUP($G$9,'Composição de Índices'!$C$2:$H$500,6)/VLOOKUP(Analistas!A313,'Composição de Índices'!$C$2:$H$500,6)</f>
        <v>2.525824233577362</v>
      </c>
      <c r="D313" s="54">
        <f t="shared" ca="1" si="17"/>
        <v>0</v>
      </c>
      <c r="E313" s="70">
        <f ca="1">'Composição dos juros'!F284</f>
        <v>0</v>
      </c>
      <c r="F313" s="54">
        <f t="shared" ca="1" si="18"/>
        <v>0</v>
      </c>
      <c r="G313" s="54">
        <f t="shared" ca="1" si="19"/>
        <v>0</v>
      </c>
    </row>
    <row r="314" spans="1:7" hidden="1" x14ac:dyDescent="0.2">
      <c r="A314" s="52">
        <v>37622</v>
      </c>
      <c r="B314" s="71">
        <v>0</v>
      </c>
      <c r="C314" s="53">
        <f ca="1">VLOOKUP($G$9,'Composição de Índices'!$C$2:$H$500,6)/VLOOKUP(Analistas!A314,'Composição de Índices'!$C$2:$H$500,6)</f>
        <v>2.4510666992502301</v>
      </c>
      <c r="D314" s="54">
        <f t="shared" ca="1" si="17"/>
        <v>0</v>
      </c>
      <c r="E314" s="70">
        <f ca="1">'Composição dos juros'!F285</f>
        <v>0</v>
      </c>
      <c r="F314" s="54">
        <f t="shared" ca="1" si="18"/>
        <v>0</v>
      </c>
      <c r="G314" s="54">
        <f t="shared" ca="1" si="19"/>
        <v>0</v>
      </c>
    </row>
    <row r="315" spans="1:7" hidden="1" x14ac:dyDescent="0.2">
      <c r="A315" s="52">
        <v>37653</v>
      </c>
      <c r="B315" s="71">
        <v>0</v>
      </c>
      <c r="C315" s="53">
        <f ca="1">VLOOKUP($G$9,'Composição de Índices'!$C$2:$H$500,6)/VLOOKUP(Analistas!A315,'Composição de Índices'!$C$2:$H$500,6)</f>
        <v>2.4034778380567072</v>
      </c>
      <c r="D315" s="54">
        <f t="shared" ca="1" si="17"/>
        <v>0</v>
      </c>
      <c r="E315" s="70">
        <f ca="1">'Composição dos juros'!F286</f>
        <v>0</v>
      </c>
      <c r="F315" s="54">
        <f t="shared" ca="1" si="18"/>
        <v>0</v>
      </c>
      <c r="G315" s="54">
        <f t="shared" ca="1" si="19"/>
        <v>0</v>
      </c>
    </row>
    <row r="316" spans="1:7" hidden="1" x14ac:dyDescent="0.2">
      <c r="A316" s="52">
        <v>37681</v>
      </c>
      <c r="B316" s="71">
        <v>0</v>
      </c>
      <c r="C316" s="53">
        <f ca="1">VLOOKUP($G$9,'Composição de Índices'!$C$2:$H$500,6)/VLOOKUP(Analistas!A316,'Composição de Índices'!$C$2:$H$500,6)</f>
        <v>2.3519697015918455</v>
      </c>
      <c r="D316" s="54">
        <f t="shared" ca="1" si="17"/>
        <v>0</v>
      </c>
      <c r="E316" s="70">
        <f ca="1">'Composição dos juros'!F287</f>
        <v>0</v>
      </c>
      <c r="F316" s="54">
        <f t="shared" ca="1" si="18"/>
        <v>0</v>
      </c>
      <c r="G316" s="54">
        <f t="shared" ca="1" si="19"/>
        <v>0</v>
      </c>
    </row>
    <row r="317" spans="1:7" hidden="1" x14ac:dyDescent="0.2">
      <c r="A317" s="52">
        <v>37712</v>
      </c>
      <c r="B317" s="71">
        <v>0</v>
      </c>
      <c r="C317" s="53">
        <f ca="1">VLOOKUP($G$9,'Composição de Índices'!$C$2:$H$500,6)/VLOOKUP(Analistas!A317,'Composição de Índices'!$C$2:$H$500,6)</f>
        <v>2.3254594637056014</v>
      </c>
      <c r="D317" s="54">
        <f t="shared" ca="1" si="17"/>
        <v>0</v>
      </c>
      <c r="E317" s="70">
        <f ca="1">'Composição dos juros'!F288</f>
        <v>0</v>
      </c>
      <c r="F317" s="54">
        <f t="shared" ca="1" si="18"/>
        <v>0</v>
      </c>
      <c r="G317" s="54">
        <f t="shared" ca="1" si="19"/>
        <v>0</v>
      </c>
    </row>
    <row r="318" spans="1:7" hidden="1" x14ac:dyDescent="0.2">
      <c r="A318" s="52">
        <v>37742</v>
      </c>
      <c r="B318" s="71">
        <v>0</v>
      </c>
      <c r="C318" s="53">
        <f ca="1">VLOOKUP($G$9,'Composição de Índices'!$C$2:$H$500,6)/VLOOKUP(Analistas!A318,'Composição de Índices'!$C$2:$H$500,6)</f>
        <v>2.2992480360941281</v>
      </c>
      <c r="D318" s="54">
        <f t="shared" ca="1" si="17"/>
        <v>0</v>
      </c>
      <c r="E318" s="70">
        <f ca="1">'Composição dos juros'!F289</f>
        <v>0</v>
      </c>
      <c r="F318" s="54">
        <f t="shared" ca="1" si="18"/>
        <v>0</v>
      </c>
      <c r="G318" s="54">
        <f t="shared" ca="1" si="19"/>
        <v>0</v>
      </c>
    </row>
    <row r="319" spans="1:7" hidden="1" x14ac:dyDescent="0.2">
      <c r="A319" s="52">
        <v>37773</v>
      </c>
      <c r="B319" s="71">
        <v>0</v>
      </c>
      <c r="C319" s="53">
        <f ca="1">VLOOKUP($G$9,'Composição de Índices'!$C$2:$H$500,6)/VLOOKUP(Analistas!A319,'Composição de Índices'!$C$2:$H$500,6)</f>
        <v>2.2798691483332951</v>
      </c>
      <c r="D319" s="54">
        <f t="shared" ca="1" si="17"/>
        <v>0</v>
      </c>
      <c r="E319" s="70">
        <f ca="1">'Composição dos juros'!F290</f>
        <v>0</v>
      </c>
      <c r="F319" s="54">
        <f t="shared" ca="1" si="18"/>
        <v>0</v>
      </c>
      <c r="G319" s="54">
        <f t="shared" ca="1" si="19"/>
        <v>0</v>
      </c>
    </row>
    <row r="320" spans="1:7" hidden="1" x14ac:dyDescent="0.2">
      <c r="A320" s="52">
        <v>37803</v>
      </c>
      <c r="B320" s="71">
        <v>0</v>
      </c>
      <c r="C320" s="53">
        <f ca="1">VLOOKUP($G$9,'Composição de Índices'!$C$2:$H$500,6)/VLOOKUP(Analistas!A320,'Composição de Índices'!$C$2:$H$500,6)</f>
        <v>2.2748644465508834</v>
      </c>
      <c r="D320" s="54">
        <f t="shared" ca="1" si="17"/>
        <v>0</v>
      </c>
      <c r="E320" s="70">
        <f ca="1">'Composição dos juros'!F291</f>
        <v>0</v>
      </c>
      <c r="F320" s="54">
        <f t="shared" ca="1" si="18"/>
        <v>0</v>
      </c>
      <c r="G320" s="54">
        <f t="shared" ca="1" si="19"/>
        <v>0</v>
      </c>
    </row>
    <row r="321" spans="1:7" hidden="1" x14ac:dyDescent="0.2">
      <c r="A321" s="52">
        <v>37834</v>
      </c>
      <c r="B321" s="71">
        <v>0</v>
      </c>
      <c r="C321" s="53">
        <f ca="1">VLOOKUP($G$9,'Composição de Índices'!$C$2:$H$500,6)/VLOOKUP(Analistas!A321,'Composição de Índices'!$C$2:$H$500,6)</f>
        <v>2.278966586406415</v>
      </c>
      <c r="D321" s="54">
        <f t="shared" ca="1" si="17"/>
        <v>0</v>
      </c>
      <c r="E321" s="70">
        <f ca="1">'Composição dos juros'!F292</f>
        <v>0</v>
      </c>
      <c r="F321" s="54">
        <f t="shared" ca="1" si="18"/>
        <v>0</v>
      </c>
      <c r="G321" s="54">
        <f t="shared" ca="1" si="19"/>
        <v>0</v>
      </c>
    </row>
    <row r="322" spans="1:7" hidden="1" x14ac:dyDescent="0.2">
      <c r="A322" s="52">
        <v>37865</v>
      </c>
      <c r="B322" s="71">
        <v>0</v>
      </c>
      <c r="C322" s="53">
        <f ca="1">VLOOKUP($G$9,'Composição de Índices'!$C$2:$H$500,6)/VLOOKUP(Analistas!A322,'Composição de Índices'!$C$2:$H$500,6)</f>
        <v>2.2728299455534207</v>
      </c>
      <c r="D322" s="54">
        <f t="shared" ca="1" si="17"/>
        <v>0</v>
      </c>
      <c r="E322" s="70">
        <f ca="1">'Composição dos juros'!F293</f>
        <v>0</v>
      </c>
      <c r="F322" s="54">
        <f t="shared" ca="1" si="18"/>
        <v>0</v>
      </c>
      <c r="G322" s="54">
        <f t="shared" ca="1" si="19"/>
        <v>0</v>
      </c>
    </row>
    <row r="323" spans="1:7" hidden="1" x14ac:dyDescent="0.2">
      <c r="A323" s="52">
        <v>37895</v>
      </c>
      <c r="B323" s="71">
        <v>0</v>
      </c>
      <c r="C323" s="53">
        <f ca="1">VLOOKUP($G$9,'Composição de Índices'!$C$2:$H$500,6)/VLOOKUP(Analistas!A323,'Composição de Índices'!$C$2:$H$500,6)</f>
        <v>2.2599482405821028</v>
      </c>
      <c r="D323" s="54">
        <f t="shared" ca="1" si="17"/>
        <v>0</v>
      </c>
      <c r="E323" s="70">
        <f ca="1">'Composição dos juros'!F294</f>
        <v>0</v>
      </c>
      <c r="F323" s="54">
        <f t="shared" ca="1" si="18"/>
        <v>0</v>
      </c>
      <c r="G323" s="54">
        <f t="shared" ca="1" si="19"/>
        <v>0</v>
      </c>
    </row>
    <row r="324" spans="1:7" hidden="1" x14ac:dyDescent="0.2">
      <c r="A324" s="52">
        <v>37926</v>
      </c>
      <c r="B324" s="71">
        <v>0</v>
      </c>
      <c r="C324" s="53">
        <f ca="1">VLOOKUP($G$9,'Composição de Índices'!$C$2:$H$500,6)/VLOOKUP(Analistas!A324,'Composição de Índices'!$C$2:$H$500,6)</f>
        <v>2.2451303800736166</v>
      </c>
      <c r="D324" s="54">
        <f t="shared" ca="1" si="17"/>
        <v>0</v>
      </c>
      <c r="E324" s="70">
        <f ca="1">'Composição dos juros'!F295</f>
        <v>0</v>
      </c>
      <c r="F324" s="54">
        <f t="shared" ca="1" si="18"/>
        <v>0</v>
      </c>
      <c r="G324" s="54">
        <f t="shared" ca="1" si="19"/>
        <v>0</v>
      </c>
    </row>
    <row r="325" spans="1:7" hidden="1" x14ac:dyDescent="0.2">
      <c r="A325" s="52">
        <v>37956</v>
      </c>
      <c r="B325" s="71">
        <v>0</v>
      </c>
      <c r="C325" s="53">
        <f ca="1">VLOOKUP($G$9,'Composição de Índices'!$C$2:$H$500,6)/VLOOKUP(Analistas!A325,'Composição de Índices'!$C$2:$H$500,6)</f>
        <v>2.2413201358426842</v>
      </c>
      <c r="D325" s="54">
        <f t="shared" ca="1" si="17"/>
        <v>0</v>
      </c>
      <c r="E325" s="70">
        <f ca="1">'Composição dos juros'!F296</f>
        <v>0</v>
      </c>
      <c r="F325" s="54">
        <f t="shared" ca="1" si="18"/>
        <v>0</v>
      </c>
      <c r="G325" s="54">
        <f t="shared" ca="1" si="19"/>
        <v>0</v>
      </c>
    </row>
    <row r="326" spans="1:7" hidden="1" x14ac:dyDescent="0.2">
      <c r="A326" s="52">
        <v>37987</v>
      </c>
      <c r="B326" s="71">
        <v>0</v>
      </c>
      <c r="C326" s="53">
        <f ca="1">VLOOKUP($G$9,'Composição de Índices'!$C$2:$H$500,6)/VLOOKUP(Analistas!A326,'Composição de Índices'!$C$2:$H$500,6)</f>
        <v>2.231057272389692</v>
      </c>
      <c r="D326" s="54">
        <f t="shared" ca="1" si="17"/>
        <v>0</v>
      </c>
      <c r="E326" s="70">
        <f ca="1">'Composição dos juros'!F297</f>
        <v>0</v>
      </c>
      <c r="F326" s="54">
        <f t="shared" ca="1" si="18"/>
        <v>0</v>
      </c>
      <c r="G326" s="54">
        <f t="shared" ca="1" si="19"/>
        <v>0</v>
      </c>
    </row>
    <row r="327" spans="1:7" hidden="1" x14ac:dyDescent="0.2">
      <c r="A327" s="52">
        <v>38018</v>
      </c>
      <c r="B327" s="71">
        <v>0</v>
      </c>
      <c r="C327" s="53">
        <f ca="1">VLOOKUP($G$9,'Composição de Índices'!$C$2:$H$500,6)/VLOOKUP(Analistas!A327,'Composição de Índices'!$C$2:$H$500,6)</f>
        <v>2.2159885502480057</v>
      </c>
      <c r="D327" s="54">
        <f t="shared" ca="1" si="17"/>
        <v>0</v>
      </c>
      <c r="E327" s="70">
        <f ca="1">'Composição dos juros'!F298</f>
        <v>0</v>
      </c>
      <c r="F327" s="54">
        <f t="shared" ca="1" si="18"/>
        <v>0</v>
      </c>
      <c r="G327" s="54">
        <f t="shared" ca="1" si="19"/>
        <v>0</v>
      </c>
    </row>
    <row r="328" spans="1:7" hidden="1" x14ac:dyDescent="0.2">
      <c r="A328" s="52">
        <v>38047</v>
      </c>
      <c r="B328" s="71">
        <v>0</v>
      </c>
      <c r="C328" s="53">
        <f ca="1">VLOOKUP($G$9,'Composição de Índices'!$C$2:$H$500,6)/VLOOKUP(Analistas!A328,'Composição de Índices'!$C$2:$H$500,6)</f>
        <v>2.1962225473221069</v>
      </c>
      <c r="D328" s="54">
        <f t="shared" ca="1" si="17"/>
        <v>0</v>
      </c>
      <c r="E328" s="70">
        <f ca="1">'Composição dos juros'!F299</f>
        <v>0</v>
      </c>
      <c r="F328" s="54">
        <f t="shared" ca="1" si="18"/>
        <v>0</v>
      </c>
      <c r="G328" s="54">
        <f t="shared" ca="1" si="19"/>
        <v>0</v>
      </c>
    </row>
    <row r="329" spans="1:7" hidden="1" x14ac:dyDescent="0.2">
      <c r="A329" s="52">
        <v>38078</v>
      </c>
      <c r="B329" s="71">
        <v>0</v>
      </c>
      <c r="C329" s="53">
        <f ca="1">VLOOKUP($G$9,'Composição de Índices'!$C$2:$H$500,6)/VLOOKUP(Analistas!A329,'Composição de Índices'!$C$2:$H$500,6)</f>
        <v>2.1874726566953258</v>
      </c>
      <c r="D329" s="54">
        <f t="shared" ca="1" si="17"/>
        <v>0</v>
      </c>
      <c r="E329" s="70">
        <f ca="1">'Composição dos juros'!F300</f>
        <v>0</v>
      </c>
      <c r="F329" s="54">
        <f t="shared" ca="1" si="18"/>
        <v>0</v>
      </c>
      <c r="G329" s="54">
        <f t="shared" ca="1" si="19"/>
        <v>0</v>
      </c>
    </row>
    <row r="330" spans="1:7" hidden="1" x14ac:dyDescent="0.2">
      <c r="A330" s="52">
        <v>38108</v>
      </c>
      <c r="B330" s="71">
        <v>0</v>
      </c>
      <c r="C330" s="53">
        <f ca="1">VLOOKUP($G$9,'Composição de Índices'!$C$2:$H$500,6)/VLOOKUP(Analistas!A330,'Composição de Índices'!$C$2:$H$500,6)</f>
        <v>2.1828885906549504</v>
      </c>
      <c r="D330" s="54">
        <f t="shared" ca="1" si="17"/>
        <v>0</v>
      </c>
      <c r="E330" s="70">
        <f ca="1">'Composição dos juros'!F301</f>
        <v>0</v>
      </c>
      <c r="F330" s="54">
        <f t="shared" ca="1" si="18"/>
        <v>0</v>
      </c>
      <c r="G330" s="54">
        <f t="shared" ca="1" si="19"/>
        <v>0</v>
      </c>
    </row>
    <row r="331" spans="1:7" hidden="1" x14ac:dyDescent="0.2">
      <c r="A331" s="52">
        <v>38139</v>
      </c>
      <c r="B331" s="71">
        <v>0</v>
      </c>
      <c r="C331" s="53">
        <f ca="1">VLOOKUP($G$9,'Composição de Índices'!$C$2:$H$500,6)/VLOOKUP(Analistas!A331,'Composição de Índices'!$C$2:$H$500,6)</f>
        <v>2.1711643034165014</v>
      </c>
      <c r="D331" s="54">
        <f t="shared" ca="1" si="17"/>
        <v>0</v>
      </c>
      <c r="E331" s="70">
        <f ca="1">'Composição dos juros'!F302</f>
        <v>0</v>
      </c>
      <c r="F331" s="54">
        <f t="shared" ca="1" si="18"/>
        <v>0</v>
      </c>
      <c r="G331" s="54">
        <f t="shared" ca="1" si="19"/>
        <v>0</v>
      </c>
    </row>
    <row r="332" spans="1:7" hidden="1" x14ac:dyDescent="0.2">
      <c r="A332" s="52">
        <v>38169</v>
      </c>
      <c r="B332" s="71">
        <v>0</v>
      </c>
      <c r="C332" s="53">
        <f ca="1">VLOOKUP($G$9,'Composição de Índices'!$C$2:$H$500,6)/VLOOKUP(Analistas!A332,'Composição de Índices'!$C$2:$H$500,6)</f>
        <v>2.1590734918620735</v>
      </c>
      <c r="D332" s="54">
        <f t="shared" ca="1" si="17"/>
        <v>0</v>
      </c>
      <c r="E332" s="70">
        <f ca="1">'Composição dos juros'!F303</f>
        <v>0</v>
      </c>
      <c r="F332" s="54">
        <f t="shared" ca="1" si="18"/>
        <v>0</v>
      </c>
      <c r="G332" s="54">
        <f t="shared" ca="1" si="19"/>
        <v>0</v>
      </c>
    </row>
    <row r="333" spans="1:7" hidden="1" x14ac:dyDescent="0.2">
      <c r="A333" s="52">
        <v>38200</v>
      </c>
      <c r="B333" s="71">
        <v>0</v>
      </c>
      <c r="C333" s="53">
        <f ca="1">VLOOKUP($G$9,'Composição de Índices'!$C$2:$H$500,6)/VLOOKUP(Analistas!A333,'Composição de Índices'!$C$2:$H$500,6)</f>
        <v>2.1391791259903625</v>
      </c>
      <c r="D333" s="54">
        <f t="shared" ca="1" si="17"/>
        <v>0</v>
      </c>
      <c r="E333" s="70">
        <f ca="1">'Composição dos juros'!F304</f>
        <v>0</v>
      </c>
      <c r="F333" s="54">
        <f t="shared" ca="1" si="18"/>
        <v>0</v>
      </c>
      <c r="G333" s="54">
        <f t="shared" ca="1" si="19"/>
        <v>0</v>
      </c>
    </row>
    <row r="334" spans="1:7" hidden="1" x14ac:dyDescent="0.2">
      <c r="A334" s="52">
        <v>38231</v>
      </c>
      <c r="B334" s="71">
        <v>0</v>
      </c>
      <c r="C334" s="53">
        <f ca="1">VLOOKUP($G$9,'Composição de Índices'!$C$2:$H$500,6)/VLOOKUP(Analistas!A334,'Composição de Índices'!$C$2:$H$500,6)</f>
        <v>2.1224120706323668</v>
      </c>
      <c r="D334" s="54">
        <f t="shared" ca="1" si="17"/>
        <v>0</v>
      </c>
      <c r="E334" s="70">
        <f ca="1">'Composição dos juros'!F305</f>
        <v>0</v>
      </c>
      <c r="F334" s="54">
        <f t="shared" ca="1" si="18"/>
        <v>0</v>
      </c>
      <c r="G334" s="54">
        <f t="shared" ca="1" si="19"/>
        <v>0</v>
      </c>
    </row>
    <row r="335" spans="1:7" hidden="1" x14ac:dyDescent="0.2">
      <c r="A335" s="52">
        <v>38261</v>
      </c>
      <c r="B335" s="71">
        <v>0</v>
      </c>
      <c r="C335" s="53">
        <f ca="1">VLOOKUP($G$9,'Composição de Índices'!$C$2:$H$500,6)/VLOOKUP(Analistas!A335,'Composição de Índices'!$C$2:$H$500,6)</f>
        <v>2.1120629621179887</v>
      </c>
      <c r="D335" s="54">
        <f t="shared" ca="1" si="17"/>
        <v>0</v>
      </c>
      <c r="E335" s="70">
        <f ca="1">'Composição dos juros'!F306</f>
        <v>0</v>
      </c>
      <c r="F335" s="54">
        <f t="shared" ca="1" si="18"/>
        <v>0</v>
      </c>
      <c r="G335" s="54">
        <f t="shared" ca="1" si="19"/>
        <v>0</v>
      </c>
    </row>
    <row r="336" spans="1:7" hidden="1" x14ac:dyDescent="0.2">
      <c r="A336" s="52">
        <v>38292</v>
      </c>
      <c r="B336" s="71">
        <v>0</v>
      </c>
      <c r="C336" s="53">
        <f ca="1">VLOOKUP($G$9,'Composição de Índices'!$C$2:$H$500,6)/VLOOKUP(Analistas!A336,'Composição de Índices'!$C$2:$H$500,6)</f>
        <v>2.1053259191766238</v>
      </c>
      <c r="D336" s="54">
        <f t="shared" ca="1" si="17"/>
        <v>0</v>
      </c>
      <c r="E336" s="70">
        <f ca="1">'Composição dos juros'!F307</f>
        <v>0</v>
      </c>
      <c r="F336" s="54">
        <f t="shared" ca="1" si="18"/>
        <v>0</v>
      </c>
      <c r="G336" s="54">
        <f t="shared" ca="1" si="19"/>
        <v>0</v>
      </c>
    </row>
    <row r="337" spans="1:7" hidden="1" x14ac:dyDescent="0.2">
      <c r="A337" s="52">
        <v>38322</v>
      </c>
      <c r="B337" s="71">
        <v>0</v>
      </c>
      <c r="C337" s="53">
        <f ca="1">VLOOKUP($G$9,'Composição de Índices'!$C$2:$H$500,6)/VLOOKUP(Analistas!A337,'Composição de Índices'!$C$2:$H$500,6)</f>
        <v>2.0921454031368616</v>
      </c>
      <c r="D337" s="54">
        <f t="shared" ca="1" si="17"/>
        <v>0</v>
      </c>
      <c r="E337" s="70">
        <f ca="1">'Composição dos juros'!F308</f>
        <v>0</v>
      </c>
      <c r="F337" s="54">
        <f t="shared" ca="1" si="18"/>
        <v>0</v>
      </c>
      <c r="G337" s="54">
        <f t="shared" ca="1" si="19"/>
        <v>0</v>
      </c>
    </row>
    <row r="338" spans="1:7" hidden="1" x14ac:dyDescent="0.2">
      <c r="A338" s="52">
        <v>38353</v>
      </c>
      <c r="B338" s="71">
        <v>0</v>
      </c>
      <c r="C338" s="53">
        <f ca="1">VLOOKUP($G$9,'Composição de Índices'!$C$2:$H$500,6)/VLOOKUP(Analistas!A338,'Composição de Índices'!$C$2:$H$500,6)</f>
        <v>2.074717773836634</v>
      </c>
      <c r="D338" s="54">
        <f t="shared" ca="1" si="17"/>
        <v>0</v>
      </c>
      <c r="E338" s="70">
        <f ca="1">'Composição dos juros'!F309</f>
        <v>0</v>
      </c>
      <c r="F338" s="54">
        <f t="shared" ca="1" si="18"/>
        <v>0</v>
      </c>
      <c r="G338" s="54">
        <f t="shared" ca="1" si="19"/>
        <v>0</v>
      </c>
    </row>
    <row r="339" spans="1:7" hidden="1" x14ac:dyDescent="0.2">
      <c r="A339" s="52">
        <v>38384</v>
      </c>
      <c r="B339" s="71">
        <v>0</v>
      </c>
      <c r="C339" s="53">
        <f ca="1">VLOOKUP($G$9,'Composição de Índices'!$C$2:$H$500,6)/VLOOKUP(Analistas!A339,'Composição de Índices'!$C$2:$H$500,6)</f>
        <v>2.0607049799728192</v>
      </c>
      <c r="D339" s="54">
        <f t="shared" ca="1" si="17"/>
        <v>0</v>
      </c>
      <c r="E339" s="70">
        <f ca="1">'Composição dos juros'!F310</f>
        <v>0</v>
      </c>
      <c r="F339" s="54">
        <f t="shared" ca="1" si="18"/>
        <v>0</v>
      </c>
      <c r="G339" s="54">
        <f t="shared" ca="1" si="19"/>
        <v>0</v>
      </c>
    </row>
    <row r="340" spans="1:7" hidden="1" x14ac:dyDescent="0.2">
      <c r="A340" s="52">
        <v>38412</v>
      </c>
      <c r="B340" s="71">
        <v>0</v>
      </c>
      <c r="C340" s="53">
        <f ca="1">VLOOKUP($G$9,'Composição de Índices'!$C$2:$H$500,6)/VLOOKUP(Analistas!A340,'Composição de Índices'!$C$2:$H$500,6)</f>
        <v>2.0455677784125661</v>
      </c>
      <c r="D340" s="54">
        <f t="shared" ca="1" si="17"/>
        <v>0</v>
      </c>
      <c r="E340" s="70">
        <f ca="1">'Composição dos juros'!F311</f>
        <v>0</v>
      </c>
      <c r="F340" s="54">
        <f t="shared" ca="1" si="18"/>
        <v>0</v>
      </c>
      <c r="G340" s="54">
        <f t="shared" ca="1" si="19"/>
        <v>0</v>
      </c>
    </row>
    <row r="341" spans="1:7" hidden="1" x14ac:dyDescent="0.2">
      <c r="A341" s="52">
        <v>38443</v>
      </c>
      <c r="B341" s="71">
        <v>0</v>
      </c>
      <c r="C341" s="53">
        <f ca="1">VLOOKUP($G$9,'Composição de Índices'!$C$2:$H$500,6)/VLOOKUP(Analistas!A341,'Composição de Índices'!$C$2:$H$500,6)</f>
        <v>2.0384332619955812</v>
      </c>
      <c r="D341" s="54">
        <f t="shared" ca="1" si="17"/>
        <v>0</v>
      </c>
      <c r="E341" s="70">
        <f ca="1">'Composição dos juros'!F312</f>
        <v>0</v>
      </c>
      <c r="F341" s="54">
        <f t="shared" ca="1" si="18"/>
        <v>0</v>
      </c>
      <c r="G341" s="54">
        <f t="shared" ca="1" si="19"/>
        <v>0</v>
      </c>
    </row>
    <row r="342" spans="1:7" hidden="1" x14ac:dyDescent="0.2">
      <c r="A342" s="52">
        <v>38473</v>
      </c>
      <c r="B342" s="71">
        <v>0</v>
      </c>
      <c r="C342" s="53">
        <f ca="1">VLOOKUP($G$9,'Composição de Índices'!$C$2:$H$500,6)/VLOOKUP(Analistas!A342,'Composição de Índices'!$C$2:$H$500,6)</f>
        <v>2.0234596605078234</v>
      </c>
      <c r="D342" s="54">
        <f t="shared" ca="1" si="17"/>
        <v>0</v>
      </c>
      <c r="E342" s="70">
        <f ca="1">'Composição dos juros'!F313</f>
        <v>0</v>
      </c>
      <c r="F342" s="54">
        <f t="shared" ca="1" si="18"/>
        <v>0</v>
      </c>
      <c r="G342" s="54">
        <f t="shared" ca="1" si="19"/>
        <v>0</v>
      </c>
    </row>
    <row r="343" spans="1:7" hidden="1" x14ac:dyDescent="0.2">
      <c r="A343" s="52">
        <v>38504</v>
      </c>
      <c r="B343" s="71">
        <v>0</v>
      </c>
      <c r="C343" s="53">
        <f ca="1">VLOOKUP($G$9,'Composição de Índices'!$C$2:$H$500,6)/VLOOKUP(Analistas!A343,'Composição de Índices'!$C$2:$H$500,6)</f>
        <v>2.006803193997643</v>
      </c>
      <c r="D343" s="54">
        <f t="shared" ca="1" si="17"/>
        <v>0</v>
      </c>
      <c r="E343" s="70">
        <f ca="1">'Composição dos juros'!F314</f>
        <v>0</v>
      </c>
      <c r="F343" s="54">
        <f t="shared" ca="1" si="18"/>
        <v>0</v>
      </c>
      <c r="G343" s="54">
        <f t="shared" ca="1" si="19"/>
        <v>0</v>
      </c>
    </row>
    <row r="344" spans="1:7" hidden="1" x14ac:dyDescent="0.2">
      <c r="A344" s="52">
        <v>38534</v>
      </c>
      <c r="B344" s="71">
        <v>0</v>
      </c>
      <c r="C344" s="53">
        <f ca="1">VLOOKUP($G$9,'Composição de Índices'!$C$2:$H$500,6)/VLOOKUP(Analistas!A344,'Composição de Índices'!$C$2:$H$500,6)</f>
        <v>2.0043979164978452</v>
      </c>
      <c r="D344" s="54">
        <f t="shared" ca="1" si="17"/>
        <v>0</v>
      </c>
      <c r="E344" s="70">
        <f ca="1">'Composição dos juros'!F315</f>
        <v>0</v>
      </c>
      <c r="F344" s="54">
        <f t="shared" ca="1" si="18"/>
        <v>0</v>
      </c>
      <c r="G344" s="54">
        <f t="shared" ca="1" si="19"/>
        <v>0</v>
      </c>
    </row>
    <row r="345" spans="1:7" hidden="1" x14ac:dyDescent="0.2">
      <c r="A345" s="52">
        <v>38565</v>
      </c>
      <c r="B345" s="71">
        <v>0</v>
      </c>
      <c r="C345" s="53">
        <f ca="1">VLOOKUP($G$9,'Composição de Índices'!$C$2:$H$500,6)/VLOOKUP(Analistas!A345,'Composição de Índices'!$C$2:$H$500,6)</f>
        <v>2.0021955014462542</v>
      </c>
      <c r="D345" s="54">
        <f t="shared" ca="1" si="17"/>
        <v>0</v>
      </c>
      <c r="E345" s="70">
        <f ca="1">'Composição dos juros'!F316</f>
        <v>0</v>
      </c>
      <c r="F345" s="54">
        <f t="shared" ca="1" si="18"/>
        <v>0</v>
      </c>
      <c r="G345" s="54">
        <f t="shared" ca="1" si="19"/>
        <v>0</v>
      </c>
    </row>
    <row r="346" spans="1:7" hidden="1" x14ac:dyDescent="0.2">
      <c r="A346" s="52">
        <v>38596</v>
      </c>
      <c r="B346" s="71">
        <v>0</v>
      </c>
      <c r="C346" s="53">
        <f ca="1">VLOOKUP($G$9,'Composição de Índices'!$C$2:$H$500,6)/VLOOKUP(Analistas!A346,'Composição de Índices'!$C$2:$H$500,6)</f>
        <v>1.9966050074254633</v>
      </c>
      <c r="D346" s="54">
        <f t="shared" ca="1" si="17"/>
        <v>0</v>
      </c>
      <c r="E346" s="70">
        <f ca="1">'Composição dos juros'!F317</f>
        <v>0</v>
      </c>
      <c r="F346" s="54">
        <f t="shared" ca="1" si="18"/>
        <v>0</v>
      </c>
      <c r="G346" s="54">
        <f t="shared" ca="1" si="19"/>
        <v>0</v>
      </c>
    </row>
    <row r="347" spans="1:7" hidden="1" x14ac:dyDescent="0.2">
      <c r="A347" s="52">
        <v>38626</v>
      </c>
      <c r="B347" s="71">
        <v>0</v>
      </c>
      <c r="C347" s="53">
        <f ca="1">VLOOKUP($G$9,'Composição de Índices'!$C$2:$H$500,6)/VLOOKUP(Analistas!A347,'Composição de Índices'!$C$2:$H$500,6)</f>
        <v>1.9934155425573714</v>
      </c>
      <c r="D347" s="54">
        <f t="shared" ca="1" si="17"/>
        <v>0</v>
      </c>
      <c r="E347" s="70">
        <f ca="1">'Composição dos juros'!F318</f>
        <v>0</v>
      </c>
      <c r="F347" s="54">
        <f t="shared" ca="1" si="18"/>
        <v>0</v>
      </c>
      <c r="G347" s="54">
        <f t="shared" ca="1" si="19"/>
        <v>0</v>
      </c>
    </row>
    <row r="348" spans="1:7" hidden="1" x14ac:dyDescent="0.2">
      <c r="A348" s="52">
        <v>38657</v>
      </c>
      <c r="B348" s="71">
        <v>0</v>
      </c>
      <c r="C348" s="53">
        <f ca="1">VLOOKUP($G$9,'Composição de Índices'!$C$2:$H$500,6)/VLOOKUP(Analistas!A348,'Composição de Índices'!$C$2:$H$500,6)</f>
        <v>1.982314580904307</v>
      </c>
      <c r="D348" s="54">
        <f t="shared" ca="1" si="17"/>
        <v>0</v>
      </c>
      <c r="E348" s="70">
        <f ca="1">'Composição dos juros'!F319</f>
        <v>0</v>
      </c>
      <c r="F348" s="54">
        <f t="shared" ca="1" si="18"/>
        <v>0</v>
      </c>
      <c r="G348" s="54">
        <f t="shared" ca="1" si="19"/>
        <v>0</v>
      </c>
    </row>
    <row r="349" spans="1:7" hidden="1" x14ac:dyDescent="0.2">
      <c r="A349" s="52">
        <v>38687</v>
      </c>
      <c r="B349" s="71">
        <v>0</v>
      </c>
      <c r="C349" s="53">
        <f ca="1">VLOOKUP($G$9,'Composição de Índices'!$C$2:$H$500,6)/VLOOKUP(Analistas!A349,'Composição de Índices'!$C$2:$H$500,6)</f>
        <v>1.9669721977617654</v>
      </c>
      <c r="D349" s="54">
        <f t="shared" ca="1" si="17"/>
        <v>0</v>
      </c>
      <c r="E349" s="70">
        <f ca="1">'Composição dos juros'!F320</f>
        <v>0</v>
      </c>
      <c r="F349" s="54">
        <f t="shared" ca="1" si="18"/>
        <v>0</v>
      </c>
      <c r="G349" s="54">
        <f t="shared" ca="1" si="19"/>
        <v>0</v>
      </c>
    </row>
    <row r="350" spans="1:7" hidden="1" x14ac:dyDescent="0.2">
      <c r="A350" s="52">
        <v>38718</v>
      </c>
      <c r="B350" s="71">
        <v>0</v>
      </c>
      <c r="C350" s="53">
        <f ca="1">VLOOKUP($G$9,'Composição de Índices'!$C$2:$H$500,6)/VLOOKUP(Analistas!A350,'Composição de Índices'!$C$2:$H$500,6)</f>
        <v>1.9595259989656959</v>
      </c>
      <c r="D350" s="54">
        <f t="shared" ca="1" si="17"/>
        <v>0</v>
      </c>
      <c r="E350" s="70">
        <f ca="1">'Composição dos juros'!F321</f>
        <v>0</v>
      </c>
      <c r="F350" s="54">
        <f t="shared" ca="1" si="18"/>
        <v>0</v>
      </c>
      <c r="G350" s="54">
        <f t="shared" ca="1" si="19"/>
        <v>0</v>
      </c>
    </row>
    <row r="351" spans="1:7" hidden="1" x14ac:dyDescent="0.2">
      <c r="A351" s="52">
        <v>38749</v>
      </c>
      <c r="B351" s="71">
        <v>0</v>
      </c>
      <c r="C351" s="53">
        <f ca="1">VLOOKUP($G$9,'Composição de Índices'!$C$2:$H$500,6)/VLOOKUP(Analistas!A351,'Composição de Índices'!$C$2:$H$500,6)</f>
        <v>1.9495831250280526</v>
      </c>
      <c r="D351" s="54">
        <f t="shared" ca="1" si="17"/>
        <v>0</v>
      </c>
      <c r="E351" s="70">
        <f ca="1">'Composição dos juros'!F322</f>
        <v>0</v>
      </c>
      <c r="F351" s="54">
        <f t="shared" ca="1" si="18"/>
        <v>0</v>
      </c>
      <c r="G351" s="54">
        <f t="shared" ca="1" si="19"/>
        <v>0</v>
      </c>
    </row>
    <row r="352" spans="1:7" hidden="1" x14ac:dyDescent="0.2">
      <c r="A352" s="52">
        <v>38777</v>
      </c>
      <c r="B352" s="71">
        <v>0</v>
      </c>
      <c r="C352" s="53">
        <f ca="1">VLOOKUP($G$9,'Composição de Índices'!$C$2:$H$500,6)/VLOOKUP(Analistas!A352,'Composição de Índices'!$C$2:$H$500,6)</f>
        <v>1.9394977367967097</v>
      </c>
      <c r="D352" s="54">
        <f t="shared" ref="D352:D376" ca="1" si="20">ROUND(B352*C352,2)</f>
        <v>0</v>
      </c>
      <c r="E352" s="70">
        <f ca="1">'Composição dos juros'!F323</f>
        <v>0</v>
      </c>
      <c r="F352" s="54">
        <f t="shared" ref="F352:F376" ca="1" si="21">ROUND(D352*E352,2)</f>
        <v>0</v>
      </c>
      <c r="G352" s="54">
        <f t="shared" ref="G352:G376" ca="1" si="22">D352+F352</f>
        <v>0</v>
      </c>
    </row>
    <row r="353" spans="1:7" hidden="1" x14ac:dyDescent="0.2">
      <c r="A353" s="52">
        <v>38808</v>
      </c>
      <c r="B353" s="71">
        <v>0</v>
      </c>
      <c r="C353" s="53">
        <f ca="1">VLOOKUP($G$9,'Composição de Índices'!$C$2:$H$500,6)/VLOOKUP(Analistas!A353,'Composição de Índices'!$C$2:$H$500,6)</f>
        <v>1.9323480490153528</v>
      </c>
      <c r="D353" s="54">
        <f t="shared" ca="1" si="20"/>
        <v>0</v>
      </c>
      <c r="E353" s="70">
        <f ca="1">'Composição dos juros'!F324</f>
        <v>0</v>
      </c>
      <c r="F353" s="54">
        <f t="shared" ca="1" si="21"/>
        <v>0</v>
      </c>
      <c r="G353" s="54">
        <f t="shared" ca="1" si="22"/>
        <v>0</v>
      </c>
    </row>
    <row r="354" spans="1:7" hidden="1" x14ac:dyDescent="0.2">
      <c r="A354" s="52">
        <v>38838</v>
      </c>
      <c r="B354" s="71">
        <v>0</v>
      </c>
      <c r="C354" s="53">
        <f ca="1">VLOOKUP($G$9,'Composição de Índices'!$C$2:$H$500,6)/VLOOKUP(Analistas!A354,'Composição de Índices'!$C$2:$H$500,6)</f>
        <v>1.9290686323403741</v>
      </c>
      <c r="D354" s="54">
        <f t="shared" ca="1" si="20"/>
        <v>0</v>
      </c>
      <c r="E354" s="70">
        <f ca="1">'Composição dos juros'!F325</f>
        <v>0</v>
      </c>
      <c r="F354" s="54">
        <f t="shared" ca="1" si="21"/>
        <v>0</v>
      </c>
      <c r="G354" s="54">
        <f t="shared" ca="1" si="22"/>
        <v>0</v>
      </c>
    </row>
    <row r="355" spans="1:7" hidden="1" x14ac:dyDescent="0.2">
      <c r="A355" s="52">
        <v>38869</v>
      </c>
      <c r="B355" s="71">
        <v>0</v>
      </c>
      <c r="C355" s="53">
        <f ca="1">VLOOKUP($G$9,'Composição de Índices'!$C$2:$H$500,6)/VLOOKUP(Analistas!A355,'Composição de Índices'!$C$2:$H$500,6)</f>
        <v>1.9238741720757695</v>
      </c>
      <c r="D355" s="54">
        <f t="shared" ca="1" si="20"/>
        <v>0</v>
      </c>
      <c r="E355" s="70">
        <f ca="1">'Composição dos juros'!F326</f>
        <v>0</v>
      </c>
      <c r="F355" s="54">
        <f t="shared" ca="1" si="21"/>
        <v>0</v>
      </c>
      <c r="G355" s="54">
        <f t="shared" ca="1" si="22"/>
        <v>0</v>
      </c>
    </row>
    <row r="356" spans="1:7" hidden="1" x14ac:dyDescent="0.2">
      <c r="A356" s="52">
        <v>38899</v>
      </c>
      <c r="B356" s="71">
        <v>0</v>
      </c>
      <c r="C356" s="53">
        <f ca="1">VLOOKUP($G$9,'Composição de Índices'!$C$2:$H$500,6)/VLOOKUP(Analistas!A356,'Composição de Índices'!$C$2:$H$500,6)</f>
        <v>1.9267643185535999</v>
      </c>
      <c r="D356" s="54">
        <f t="shared" ca="1" si="20"/>
        <v>0</v>
      </c>
      <c r="E356" s="70">
        <f ca="1">'Composição dos juros'!F327</f>
        <v>0</v>
      </c>
      <c r="F356" s="54">
        <f t="shared" ca="1" si="21"/>
        <v>0</v>
      </c>
      <c r="G356" s="54">
        <f t="shared" ca="1" si="22"/>
        <v>0</v>
      </c>
    </row>
    <row r="357" spans="1:7" hidden="1" x14ac:dyDescent="0.2">
      <c r="A357" s="52">
        <v>38930</v>
      </c>
      <c r="B357" s="71">
        <v>0</v>
      </c>
      <c r="C357" s="53">
        <f ca="1">VLOOKUP($G$9,'Composição de Índices'!$C$2:$H$500,6)/VLOOKUP(Analistas!A357,'Composição de Índices'!$C$2:$H$500,6)</f>
        <v>1.9271497485033005</v>
      </c>
      <c r="D357" s="54">
        <f t="shared" ca="1" si="20"/>
        <v>0</v>
      </c>
      <c r="E357" s="70">
        <f ca="1">'Composição dos juros'!F328</f>
        <v>0</v>
      </c>
      <c r="F357" s="54">
        <f t="shared" ca="1" si="21"/>
        <v>0</v>
      </c>
      <c r="G357" s="54">
        <f t="shared" ca="1" si="22"/>
        <v>0</v>
      </c>
    </row>
    <row r="358" spans="1:7" hidden="1" x14ac:dyDescent="0.2">
      <c r="A358" s="52">
        <v>38961</v>
      </c>
      <c r="B358" s="71">
        <v>0</v>
      </c>
      <c r="C358" s="53">
        <f ca="1">VLOOKUP($G$9,'Composição de Índices'!$C$2:$H$500,6)/VLOOKUP(Analistas!A358,'Composição de Índices'!$C$2:$H$500,6)</f>
        <v>1.9234951077984834</v>
      </c>
      <c r="D358" s="54">
        <f t="shared" ca="1" si="20"/>
        <v>0</v>
      </c>
      <c r="E358" s="70">
        <f ca="1">'Composição dos juros'!F329</f>
        <v>0</v>
      </c>
      <c r="F358" s="54">
        <f t="shared" ca="1" si="21"/>
        <v>0</v>
      </c>
      <c r="G358" s="54">
        <f t="shared" ca="1" si="22"/>
        <v>0</v>
      </c>
    </row>
    <row r="359" spans="1:7" hidden="1" x14ac:dyDescent="0.2">
      <c r="A359" s="52">
        <v>38991</v>
      </c>
      <c r="B359" s="71">
        <v>0</v>
      </c>
      <c r="C359" s="53">
        <f ca="1">VLOOKUP($G$9,'Composição de Índices'!$C$2:$H$500,6)/VLOOKUP(Analistas!A359,'Composição de Índices'!$C$2:$H$500,6)</f>
        <v>1.9225338408780444</v>
      </c>
      <c r="D359" s="54">
        <f t="shared" ca="1" si="20"/>
        <v>0</v>
      </c>
      <c r="E359" s="70">
        <f ca="1">'Composição dos juros'!F330</f>
        <v>0</v>
      </c>
      <c r="F359" s="54">
        <f t="shared" ca="1" si="21"/>
        <v>0</v>
      </c>
      <c r="G359" s="54">
        <f t="shared" ca="1" si="22"/>
        <v>0</v>
      </c>
    </row>
    <row r="360" spans="1:7" hidden="1" x14ac:dyDescent="0.2">
      <c r="A360" s="52">
        <v>39022</v>
      </c>
      <c r="B360" s="71">
        <v>0</v>
      </c>
      <c r="C360" s="53">
        <f ca="1">VLOOKUP($G$9,'Composição de Índices'!$C$2:$H$500,6)/VLOOKUP(Analistas!A360,'Composição de Índices'!$C$2:$H$500,6)</f>
        <v>1.9169746144960063</v>
      </c>
      <c r="D360" s="54">
        <f t="shared" ca="1" si="20"/>
        <v>0</v>
      </c>
      <c r="E360" s="70">
        <f ca="1">'Composição dos juros'!F331</f>
        <v>0</v>
      </c>
      <c r="F360" s="54">
        <f t="shared" ca="1" si="21"/>
        <v>0</v>
      </c>
      <c r="G360" s="54">
        <f t="shared" ca="1" si="22"/>
        <v>0</v>
      </c>
    </row>
    <row r="361" spans="1:7" hidden="1" x14ac:dyDescent="0.2">
      <c r="A361" s="52">
        <v>39052</v>
      </c>
      <c r="B361" s="71">
        <v>0</v>
      </c>
      <c r="C361" s="53">
        <f ca="1">VLOOKUP($G$9,'Composição de Índices'!$C$2:$H$500,6)/VLOOKUP(Analistas!A361,'Composição de Índices'!$C$2:$H$500,6)</f>
        <v>1.9099079550622757</v>
      </c>
      <c r="D361" s="54">
        <f t="shared" ca="1" si="20"/>
        <v>0</v>
      </c>
      <c r="E361" s="70">
        <f ca="1">'Composição dos juros'!F332</f>
        <v>0</v>
      </c>
      <c r="F361" s="54">
        <f t="shared" ca="1" si="21"/>
        <v>0</v>
      </c>
      <c r="G361" s="54">
        <f t="shared" ca="1" si="22"/>
        <v>0</v>
      </c>
    </row>
    <row r="362" spans="1:7" hidden="1" x14ac:dyDescent="0.2">
      <c r="A362" s="52">
        <v>39083</v>
      </c>
      <c r="B362" s="71">
        <v>0</v>
      </c>
      <c r="C362" s="53">
        <f ca="1">VLOOKUP($G$9,'Composição de Índices'!$C$2:$H$500,6)/VLOOKUP(Analistas!A362,'Composição de Índices'!$C$2:$H$500,6)</f>
        <v>1.9032465919903097</v>
      </c>
      <c r="D362" s="54">
        <f t="shared" ca="1" si="20"/>
        <v>0</v>
      </c>
      <c r="E362" s="70">
        <f ca="1">'Composição dos juros'!F333</f>
        <v>0</v>
      </c>
      <c r="F362" s="54">
        <f t="shared" ca="1" si="21"/>
        <v>0</v>
      </c>
      <c r="G362" s="54">
        <f t="shared" ca="1" si="22"/>
        <v>0</v>
      </c>
    </row>
    <row r="363" spans="1:7" hidden="1" x14ac:dyDescent="0.2">
      <c r="A363" s="52">
        <v>39114</v>
      </c>
      <c r="B363" s="71">
        <v>0</v>
      </c>
      <c r="C363" s="53">
        <f ca="1">VLOOKUP($G$9,'Composição de Índices'!$C$2:$H$500,6)/VLOOKUP(Analistas!A363,'Composição de Índices'!$C$2:$H$500,6)</f>
        <v>1.8934009072724927</v>
      </c>
      <c r="D363" s="54">
        <f t="shared" ca="1" si="20"/>
        <v>0</v>
      </c>
      <c r="E363" s="70">
        <f ca="1">'Composição dos juros'!F334</f>
        <v>0</v>
      </c>
      <c r="F363" s="54">
        <f t="shared" ca="1" si="21"/>
        <v>0</v>
      </c>
      <c r="G363" s="54">
        <f t="shared" ca="1" si="22"/>
        <v>0</v>
      </c>
    </row>
    <row r="364" spans="1:7" hidden="1" x14ac:dyDescent="0.2">
      <c r="A364" s="52">
        <v>39142</v>
      </c>
      <c r="B364" s="71">
        <v>0</v>
      </c>
      <c r="C364" s="53">
        <f ca="1">VLOOKUP($G$9,'Composição de Índices'!$C$2:$H$500,6)/VLOOKUP(Analistas!A364,'Composição de Índices'!$C$2:$H$500,6)</f>
        <v>1.8847311440100465</v>
      </c>
      <c r="D364" s="54">
        <f t="shared" ca="1" si="20"/>
        <v>0</v>
      </c>
      <c r="E364" s="70">
        <f ca="1">'Composição dos juros'!F335</f>
        <v>0</v>
      </c>
      <c r="F364" s="54">
        <f t="shared" ca="1" si="21"/>
        <v>0</v>
      </c>
      <c r="G364" s="54">
        <f t="shared" ca="1" si="22"/>
        <v>0</v>
      </c>
    </row>
    <row r="365" spans="1:7" hidden="1" x14ac:dyDescent="0.2">
      <c r="A365" s="52">
        <v>39173</v>
      </c>
      <c r="B365" s="71">
        <v>0</v>
      </c>
      <c r="C365" s="53">
        <f ca="1">VLOOKUP($G$9,'Composição de Índices'!$C$2:$H$500,6)/VLOOKUP(Analistas!A365,'Composição de Índices'!$C$2:$H$500,6)</f>
        <v>1.8770352992829862</v>
      </c>
      <c r="D365" s="54">
        <f t="shared" ca="1" si="20"/>
        <v>0</v>
      </c>
      <c r="E365" s="70">
        <f ca="1">'Composição dos juros'!F336</f>
        <v>0</v>
      </c>
      <c r="F365" s="54">
        <f t="shared" ca="1" si="21"/>
        <v>0</v>
      </c>
      <c r="G365" s="54">
        <f t="shared" ca="1" si="22"/>
        <v>0</v>
      </c>
    </row>
    <row r="366" spans="1:7" hidden="1" x14ac:dyDescent="0.2">
      <c r="A366" s="52">
        <v>39203</v>
      </c>
      <c r="B366" s="71">
        <v>0</v>
      </c>
      <c r="C366" s="53">
        <f ca="1">VLOOKUP($G$9,'Composição de Índices'!$C$2:$H$500,6)/VLOOKUP(Analistas!A366,'Composição de Índices'!$C$2:$H$500,6)</f>
        <v>1.8729148865326144</v>
      </c>
      <c r="D366" s="54">
        <f t="shared" ca="1" si="20"/>
        <v>0</v>
      </c>
      <c r="E366" s="70">
        <f ca="1">'Composição dos juros'!F337</f>
        <v>0</v>
      </c>
      <c r="F366" s="54">
        <f t="shared" ca="1" si="21"/>
        <v>0</v>
      </c>
      <c r="G366" s="54">
        <f t="shared" ca="1" si="22"/>
        <v>0</v>
      </c>
    </row>
    <row r="367" spans="1:7" hidden="1" x14ac:dyDescent="0.2">
      <c r="A367" s="52">
        <v>39234</v>
      </c>
      <c r="B367" s="71">
        <v>0</v>
      </c>
      <c r="C367" s="53">
        <f ca="1">VLOOKUP($G$9,'Composição de Índices'!$C$2:$H$500,6)/VLOOKUP(Analistas!A367,'Composição de Índices'!$C$2:$H$500,6)</f>
        <v>1.8680579358992764</v>
      </c>
      <c r="D367" s="54">
        <f t="shared" ca="1" si="20"/>
        <v>0</v>
      </c>
      <c r="E367" s="70">
        <f ca="1">'Composição dos juros'!F338</f>
        <v>0</v>
      </c>
      <c r="F367" s="54">
        <f t="shared" ca="1" si="21"/>
        <v>0</v>
      </c>
      <c r="G367" s="54">
        <f t="shared" ca="1" si="22"/>
        <v>0</v>
      </c>
    </row>
    <row r="368" spans="1:7" hidden="1" x14ac:dyDescent="0.2">
      <c r="A368" s="52">
        <v>39264</v>
      </c>
      <c r="B368" s="71">
        <v>0</v>
      </c>
      <c r="C368" s="53">
        <f ca="1">VLOOKUP($G$9,'Composição de Índices'!$C$2:$H$500,6)/VLOOKUP(Analistas!A368,'Composição de Índices'!$C$2:$H$500,6)</f>
        <v>1.8626562328240865</v>
      </c>
      <c r="D368" s="54">
        <f t="shared" ca="1" si="20"/>
        <v>0</v>
      </c>
      <c r="E368" s="70">
        <f ca="1">'Composição dos juros'!F339</f>
        <v>0</v>
      </c>
      <c r="F368" s="54">
        <f t="shared" ca="1" si="21"/>
        <v>0</v>
      </c>
      <c r="G368" s="54">
        <f t="shared" ca="1" si="22"/>
        <v>0</v>
      </c>
    </row>
    <row r="369" spans="1:7" hidden="1" x14ac:dyDescent="0.2">
      <c r="A369" s="52">
        <v>39295</v>
      </c>
      <c r="B369" s="71">
        <v>0</v>
      </c>
      <c r="C369" s="53">
        <f ca="1">VLOOKUP($G$9,'Composição de Índices'!$C$2:$H$500,6)/VLOOKUP(Analistas!A369,'Composição de Índices'!$C$2:$H$500,6)</f>
        <v>1.8581965610775006</v>
      </c>
      <c r="D369" s="54">
        <f t="shared" ca="1" si="20"/>
        <v>0</v>
      </c>
      <c r="E369" s="70">
        <f ca="1">'Composição dos juros'!F340</f>
        <v>0</v>
      </c>
      <c r="F369" s="54">
        <f t="shared" ca="1" si="21"/>
        <v>0</v>
      </c>
      <c r="G369" s="54">
        <f t="shared" ca="1" si="22"/>
        <v>0</v>
      </c>
    </row>
    <row r="370" spans="1:7" hidden="1" x14ac:dyDescent="0.2">
      <c r="A370" s="52">
        <v>39326</v>
      </c>
      <c r="B370" s="71">
        <v>0</v>
      </c>
      <c r="C370" s="53">
        <f ca="1">VLOOKUP($G$9,'Composição de Índices'!$C$2:$H$500,6)/VLOOKUP(Analistas!A370,'Composição de Índices'!$C$2:$H$500,6)</f>
        <v>1.8504247770140418</v>
      </c>
      <c r="D370" s="54">
        <f t="shared" ca="1" si="20"/>
        <v>0</v>
      </c>
      <c r="E370" s="70">
        <f ca="1">'Composição dos juros'!F341</f>
        <v>0</v>
      </c>
      <c r="F370" s="54">
        <f t="shared" ca="1" si="21"/>
        <v>0</v>
      </c>
      <c r="G370" s="54">
        <f t="shared" ca="1" si="22"/>
        <v>0</v>
      </c>
    </row>
    <row r="371" spans="1:7" hidden="1" x14ac:dyDescent="0.2">
      <c r="A371" s="52">
        <v>39356</v>
      </c>
      <c r="B371" s="71">
        <v>0</v>
      </c>
      <c r="C371" s="53">
        <f ca="1">VLOOKUP($G$9,'Composição de Índices'!$C$2:$H$500,6)/VLOOKUP(Analistas!A371,'Composição de Índices'!$C$2:$H$500,6)</f>
        <v>1.8450740622335646</v>
      </c>
      <c r="D371" s="54">
        <f t="shared" ca="1" si="20"/>
        <v>0</v>
      </c>
      <c r="E371" s="70">
        <f ca="1">'Composição dos juros'!F342</f>
        <v>0</v>
      </c>
      <c r="F371" s="54">
        <f t="shared" ca="1" si="21"/>
        <v>0</v>
      </c>
      <c r="G371" s="54">
        <f t="shared" ca="1" si="22"/>
        <v>0</v>
      </c>
    </row>
    <row r="372" spans="1:7" hidden="1" x14ac:dyDescent="0.2">
      <c r="A372" s="52">
        <v>39387</v>
      </c>
      <c r="B372" s="71">
        <v>0</v>
      </c>
      <c r="C372" s="53">
        <f ca="1">VLOOKUP($G$9,'Composição de Índices'!$C$2:$H$500,6)/VLOOKUP(Analistas!A372,'Composição de Índices'!$C$2:$H$500,6)</f>
        <v>1.8406564866655675</v>
      </c>
      <c r="D372" s="54">
        <f t="shared" ca="1" si="20"/>
        <v>0</v>
      </c>
      <c r="E372" s="70">
        <f ca="1">'Composição dos juros'!F343</f>
        <v>0</v>
      </c>
      <c r="F372" s="54">
        <f t="shared" ca="1" si="21"/>
        <v>0</v>
      </c>
      <c r="G372" s="54">
        <f t="shared" ca="1" si="22"/>
        <v>0</v>
      </c>
    </row>
    <row r="373" spans="1:7" hidden="1" x14ac:dyDescent="0.2">
      <c r="A373" s="52">
        <v>39417</v>
      </c>
      <c r="B373" s="71">
        <v>0</v>
      </c>
      <c r="C373" s="53">
        <f ca="1">VLOOKUP($G$9,'Composição de Índices'!$C$2:$H$500,6)/VLOOKUP(Analistas!A373,'Composição de Índices'!$C$2:$H$500,6)</f>
        <v>1.8364326914751745</v>
      </c>
      <c r="D373" s="54">
        <f t="shared" ca="1" si="20"/>
        <v>0</v>
      </c>
      <c r="E373" s="70">
        <f ca="1">'Composição dos juros'!F344</f>
        <v>0</v>
      </c>
      <c r="F373" s="54">
        <f t="shared" ca="1" si="21"/>
        <v>0</v>
      </c>
      <c r="G373" s="54">
        <f t="shared" ca="1" si="22"/>
        <v>0</v>
      </c>
    </row>
    <row r="374" spans="1:7" hidden="1" x14ac:dyDescent="0.2">
      <c r="A374" s="52">
        <v>39448</v>
      </c>
      <c r="B374" s="71">
        <v>0</v>
      </c>
      <c r="C374" s="53">
        <f ca="1">VLOOKUP($G$9,'Composição de Índices'!$C$2:$H$500,6)/VLOOKUP(Analistas!A374,'Composição de Índices'!$C$2:$H$500,6)</f>
        <v>1.8236670223189422</v>
      </c>
      <c r="D374" s="54">
        <f t="shared" ca="1" si="20"/>
        <v>0</v>
      </c>
      <c r="E374" s="70">
        <f ca="1">'Composição dos juros'!F345</f>
        <v>0</v>
      </c>
      <c r="F374" s="54">
        <f t="shared" ca="1" si="21"/>
        <v>0</v>
      </c>
      <c r="G374" s="54">
        <f t="shared" ca="1" si="22"/>
        <v>0</v>
      </c>
    </row>
    <row r="375" spans="1:7" hidden="1" x14ac:dyDescent="0.2">
      <c r="A375" s="52">
        <v>39479</v>
      </c>
      <c r="B375" s="71">
        <v>0</v>
      </c>
      <c r="C375" s="53">
        <f ca="1">VLOOKUP($G$9,'Composição de Índices'!$C$2:$H$500,6)/VLOOKUP(Analistas!A375,'Composição de Índices'!$C$2:$H$500,6)</f>
        <v>1.8109900916772019</v>
      </c>
      <c r="D375" s="54">
        <f t="shared" ca="1" si="20"/>
        <v>0</v>
      </c>
      <c r="E375" s="70">
        <f ca="1">'Composição dos juros'!F346</f>
        <v>0</v>
      </c>
      <c r="F375" s="54">
        <f t="shared" ca="1" si="21"/>
        <v>0</v>
      </c>
      <c r="G375" s="54">
        <f t="shared" ca="1" si="22"/>
        <v>0</v>
      </c>
    </row>
    <row r="376" spans="1:7" hidden="1" x14ac:dyDescent="0.2">
      <c r="A376" s="52">
        <v>39508</v>
      </c>
      <c r="B376" s="71">
        <v>0</v>
      </c>
      <c r="C376" s="53">
        <f ca="1">VLOOKUP($G$9,'Composição de Índices'!$C$2:$H$500,6)/VLOOKUP(Analistas!A376,'Composição de Índices'!$C$2:$H$500,6)</f>
        <v>1.7994734615234518</v>
      </c>
      <c r="D376" s="54">
        <f t="shared" ca="1" si="20"/>
        <v>0</v>
      </c>
      <c r="E376" s="70">
        <f ca="1">'Composição dos juros'!F347</f>
        <v>0</v>
      </c>
      <c r="F376" s="54">
        <f t="shared" ca="1" si="21"/>
        <v>0</v>
      </c>
      <c r="G376" s="54">
        <f t="shared" ca="1" si="22"/>
        <v>0</v>
      </c>
    </row>
    <row r="377" spans="1:7" x14ac:dyDescent="0.2">
      <c r="A377" s="59" t="s">
        <v>24</v>
      </c>
      <c r="B377" s="56">
        <f ca="1">G9</f>
        <v>43245</v>
      </c>
      <c r="C377" s="57"/>
      <c r="D377" s="57">
        <f ca="1">SUM(D38:D376)</f>
        <v>1783.29</v>
      </c>
      <c r="E377" s="55"/>
      <c r="F377" s="57">
        <f ca="1">SUM(F38:F376)</f>
        <v>0</v>
      </c>
      <c r="G377" s="58">
        <f ca="1">SUM(G38:G376)</f>
        <v>1783.29</v>
      </c>
    </row>
    <row r="378" spans="1:7" x14ac:dyDescent="0.2">
      <c r="A378" s="65"/>
      <c r="B378" s="65"/>
      <c r="C378" s="65"/>
      <c r="D378" s="65"/>
      <c r="E378" s="65"/>
      <c r="F378" s="65"/>
      <c r="G378" s="65"/>
    </row>
    <row r="379" spans="1:7" ht="13.5" thickBot="1" x14ac:dyDescent="0.25">
      <c r="A379" s="94" t="s">
        <v>69</v>
      </c>
      <c r="B379" s="94"/>
      <c r="C379" s="94"/>
      <c r="D379" s="94"/>
      <c r="E379" s="94"/>
      <c r="F379" s="94"/>
      <c r="G379" s="94"/>
    </row>
    <row r="380" spans="1:7" ht="13.5" thickTop="1" x14ac:dyDescent="0.2">
      <c r="A380" s="169" t="s">
        <v>70</v>
      </c>
      <c r="B380" s="169"/>
      <c r="C380" s="169"/>
      <c r="D380" s="169"/>
      <c r="E380" s="169"/>
      <c r="F380" s="169"/>
      <c r="G380" s="169"/>
    </row>
    <row r="381" spans="1:7" x14ac:dyDescent="0.2">
      <c r="A381" s="169"/>
      <c r="B381" s="169"/>
      <c r="C381" s="169"/>
      <c r="D381" s="169"/>
      <c r="E381" s="169"/>
      <c r="F381" s="169"/>
      <c r="G381" s="169"/>
    </row>
    <row r="382" spans="1:7" x14ac:dyDescent="0.2">
      <c r="A382" s="65"/>
      <c r="B382" s="65"/>
      <c r="C382" s="65"/>
      <c r="D382" s="65"/>
      <c r="E382" s="65"/>
      <c r="F382" s="65"/>
      <c r="G382" s="65"/>
    </row>
    <row r="383" spans="1:7" x14ac:dyDescent="0.2">
      <c r="A383" s="95" t="s">
        <v>12</v>
      </c>
      <c r="B383" s="96">
        <f>A38</f>
        <v>42522</v>
      </c>
      <c r="C383" s="95" t="s">
        <v>71</v>
      </c>
      <c r="D383" s="97">
        <f ca="1">G9</f>
        <v>43245</v>
      </c>
      <c r="E383" s="98"/>
      <c r="F383" s="98"/>
      <c r="G383" s="98"/>
    </row>
    <row r="384" spans="1:7" x14ac:dyDescent="0.2">
      <c r="A384" s="99"/>
      <c r="B384" s="99"/>
      <c r="C384" s="99"/>
      <c r="D384" s="99"/>
      <c r="E384" s="99"/>
      <c r="F384" s="99"/>
      <c r="G384" s="99"/>
    </row>
    <row r="385" spans="1:7" x14ac:dyDescent="0.2">
      <c r="A385" s="65"/>
      <c r="B385" s="65"/>
      <c r="C385" s="65"/>
      <c r="D385" s="65"/>
      <c r="E385" s="65"/>
      <c r="F385" s="65"/>
      <c r="G385" s="65"/>
    </row>
    <row r="386" spans="1:7" x14ac:dyDescent="0.2">
      <c r="A386" s="65"/>
      <c r="B386" s="65"/>
      <c r="C386" s="65"/>
      <c r="D386" s="65"/>
      <c r="E386" s="65"/>
      <c r="F386" s="65"/>
      <c r="G386" s="65"/>
    </row>
    <row r="387" spans="1:7" x14ac:dyDescent="0.2">
      <c r="A387" s="65"/>
      <c r="B387" s="65"/>
      <c r="C387" s="65"/>
      <c r="D387" s="65"/>
      <c r="E387" s="65"/>
      <c r="F387" s="65"/>
      <c r="G387" s="65"/>
    </row>
    <row r="388" spans="1:7" x14ac:dyDescent="0.2">
      <c r="A388" s="65"/>
      <c r="B388" s="65"/>
      <c r="C388" s="65"/>
      <c r="D388" s="65"/>
      <c r="E388" s="65"/>
      <c r="F388" s="65"/>
      <c r="G388" s="65"/>
    </row>
    <row r="389" spans="1:7" x14ac:dyDescent="0.2">
      <c r="A389" s="65"/>
      <c r="B389" s="65"/>
      <c r="C389" s="65"/>
      <c r="D389" s="65"/>
      <c r="E389" s="65"/>
      <c r="F389" s="65"/>
      <c r="G389" s="65"/>
    </row>
    <row r="390" spans="1:7" x14ac:dyDescent="0.2">
      <c r="A390" s="65"/>
      <c r="B390" s="65"/>
      <c r="C390" s="65"/>
      <c r="D390" s="65"/>
      <c r="E390" s="65"/>
      <c r="F390" s="65"/>
      <c r="G390" s="65"/>
    </row>
    <row r="391" spans="1:7" x14ac:dyDescent="0.2">
      <c r="A391" s="65"/>
      <c r="B391" s="65"/>
      <c r="C391" s="65"/>
      <c r="D391" s="65"/>
      <c r="E391" s="65"/>
      <c r="F391" s="65"/>
      <c r="G391" s="65"/>
    </row>
    <row r="392" spans="1:7" x14ac:dyDescent="0.2">
      <c r="A392" s="65"/>
      <c r="B392" s="65"/>
      <c r="C392" s="65"/>
      <c r="D392" s="65"/>
      <c r="E392" s="65"/>
      <c r="F392" s="65"/>
      <c r="G392" s="65"/>
    </row>
    <row r="393" spans="1:7" x14ac:dyDescent="0.2">
      <c r="A393" s="65"/>
      <c r="B393" s="65"/>
      <c r="C393" s="65"/>
      <c r="D393" s="65"/>
      <c r="E393" s="65"/>
      <c r="F393" s="65"/>
      <c r="G393" s="65"/>
    </row>
    <row r="394" spans="1:7" x14ac:dyDescent="0.2">
      <c r="A394" s="65"/>
      <c r="B394" s="65"/>
      <c r="C394" s="65"/>
      <c r="D394" s="65"/>
      <c r="E394" s="65"/>
      <c r="F394" s="65"/>
      <c r="G394" s="65"/>
    </row>
    <row r="395" spans="1:7" x14ac:dyDescent="0.2">
      <c r="A395" s="65"/>
      <c r="B395" s="65"/>
      <c r="C395" s="65"/>
      <c r="D395" s="65"/>
      <c r="E395" s="65"/>
      <c r="F395" s="65"/>
      <c r="G395" s="65"/>
    </row>
    <row r="396" spans="1:7" x14ac:dyDescent="0.2">
      <c r="A396" s="65"/>
      <c r="B396" s="65"/>
      <c r="C396" s="65"/>
      <c r="D396" s="65"/>
      <c r="E396" s="65"/>
      <c r="F396" s="65"/>
      <c r="G396" s="65"/>
    </row>
    <row r="397" spans="1:7" x14ac:dyDescent="0.2">
      <c r="A397" s="65"/>
      <c r="B397" s="65"/>
      <c r="C397" s="65"/>
      <c r="D397" s="65"/>
      <c r="E397" s="65"/>
      <c r="F397" s="65"/>
      <c r="G397" s="65"/>
    </row>
    <row r="398" spans="1:7" x14ac:dyDescent="0.2">
      <c r="A398" s="65"/>
      <c r="B398" s="65"/>
      <c r="C398" s="65"/>
      <c r="D398" s="65"/>
      <c r="E398" s="65"/>
      <c r="F398" s="65"/>
      <c r="G398" s="65"/>
    </row>
    <row r="399" spans="1:7" x14ac:dyDescent="0.2">
      <c r="A399" s="65"/>
      <c r="B399" s="65"/>
      <c r="C399" s="65"/>
      <c r="D399" s="65"/>
      <c r="E399" s="65"/>
      <c r="F399" s="65"/>
      <c r="G399" s="65"/>
    </row>
    <row r="400" spans="1:7" x14ac:dyDescent="0.2">
      <c r="A400" s="65"/>
      <c r="B400" s="65"/>
      <c r="C400" s="65"/>
      <c r="D400" s="65"/>
      <c r="E400" s="65"/>
      <c r="F400" s="65"/>
      <c r="G400" s="65"/>
    </row>
    <row r="401" spans="1:7" x14ac:dyDescent="0.2">
      <c r="A401" s="65"/>
      <c r="B401" s="65"/>
      <c r="C401" s="65"/>
      <c r="D401" s="65"/>
      <c r="E401" s="65"/>
      <c r="F401" s="65"/>
      <c r="G401" s="65"/>
    </row>
    <row r="402" spans="1:7" x14ac:dyDescent="0.2">
      <c r="A402" s="65"/>
      <c r="B402" s="65"/>
      <c r="C402" s="65"/>
      <c r="D402" s="65"/>
      <c r="E402" s="65"/>
      <c r="F402" s="65"/>
      <c r="G402" s="65"/>
    </row>
    <row r="403" spans="1:7" x14ac:dyDescent="0.2">
      <c r="A403" s="65"/>
      <c r="B403" s="65"/>
      <c r="C403" s="65"/>
      <c r="D403" s="65"/>
      <c r="E403" s="65"/>
      <c r="F403" s="65"/>
      <c r="G403" s="65"/>
    </row>
    <row r="404" spans="1:7" x14ac:dyDescent="0.2">
      <c r="A404" s="65"/>
      <c r="B404" s="65"/>
      <c r="C404" s="65"/>
      <c r="D404" s="65"/>
      <c r="E404" s="65"/>
      <c r="F404" s="65"/>
      <c r="G404" s="65"/>
    </row>
    <row r="405" spans="1:7" x14ac:dyDescent="0.2">
      <c r="A405" s="65"/>
      <c r="B405" s="65"/>
      <c r="C405" s="65"/>
      <c r="D405" s="65"/>
      <c r="E405" s="65"/>
      <c r="F405" s="65"/>
      <c r="G405" s="65"/>
    </row>
    <row r="406" spans="1:7" x14ac:dyDescent="0.2">
      <c r="A406" s="65"/>
      <c r="B406" s="65"/>
      <c r="C406" s="65"/>
      <c r="D406" s="65"/>
      <c r="E406" s="65"/>
      <c r="F406" s="65"/>
      <c r="G406" s="65"/>
    </row>
    <row r="407" spans="1:7" x14ac:dyDescent="0.2">
      <c r="A407" s="65"/>
      <c r="B407" s="65"/>
      <c r="C407" s="65"/>
      <c r="D407" s="65"/>
      <c r="E407" s="65"/>
      <c r="F407" s="65"/>
      <c r="G407" s="65"/>
    </row>
    <row r="408" spans="1:7" x14ac:dyDescent="0.2">
      <c r="A408" s="65"/>
      <c r="B408" s="65"/>
      <c r="C408" s="65"/>
      <c r="D408" s="65"/>
      <c r="E408" s="65"/>
      <c r="F408" s="65"/>
      <c r="G408" s="65"/>
    </row>
    <row r="409" spans="1:7" x14ac:dyDescent="0.2">
      <c r="A409" s="65"/>
      <c r="B409" s="65"/>
      <c r="C409" s="65"/>
      <c r="D409" s="65"/>
      <c r="E409" s="65"/>
      <c r="F409" s="65"/>
      <c r="G409" s="65"/>
    </row>
    <row r="410" spans="1:7" x14ac:dyDescent="0.2">
      <c r="A410" s="65"/>
      <c r="B410" s="65"/>
      <c r="C410" s="65"/>
      <c r="D410" s="65"/>
      <c r="E410" s="65"/>
      <c r="F410" s="65"/>
      <c r="G410" s="65"/>
    </row>
    <row r="411" spans="1:7" x14ac:dyDescent="0.2">
      <c r="A411" s="65"/>
      <c r="B411" s="65"/>
      <c r="C411" s="65"/>
      <c r="D411" s="65"/>
      <c r="E411" s="65"/>
      <c r="F411" s="65"/>
      <c r="G411" s="65"/>
    </row>
    <row r="412" spans="1:7" x14ac:dyDescent="0.2">
      <c r="A412" s="65"/>
      <c r="B412" s="65"/>
      <c r="C412" s="65"/>
      <c r="D412" s="65"/>
      <c r="E412" s="65"/>
      <c r="F412" s="65"/>
      <c r="G412" s="65"/>
    </row>
    <row r="413" spans="1:7" x14ac:dyDescent="0.2">
      <c r="A413" s="65"/>
      <c r="B413" s="65"/>
      <c r="C413" s="65"/>
      <c r="D413" s="65"/>
      <c r="E413" s="65"/>
      <c r="F413" s="65"/>
      <c r="G413" s="65"/>
    </row>
    <row r="414" spans="1:7" x14ac:dyDescent="0.2">
      <c r="A414" s="65"/>
      <c r="B414" s="65"/>
      <c r="C414" s="65"/>
      <c r="D414" s="65"/>
      <c r="E414" s="65"/>
      <c r="F414" s="65"/>
      <c r="G414" s="65"/>
    </row>
    <row r="415" spans="1:7" x14ac:dyDescent="0.2">
      <c r="A415" s="65"/>
      <c r="B415" s="65"/>
      <c r="C415" s="65"/>
      <c r="D415" s="65"/>
      <c r="E415" s="65"/>
      <c r="F415" s="65"/>
      <c r="G415" s="65"/>
    </row>
    <row r="416" spans="1:7" x14ac:dyDescent="0.2">
      <c r="A416" s="65"/>
      <c r="B416" s="65"/>
      <c r="C416" s="65"/>
      <c r="D416" s="65"/>
      <c r="E416" s="65"/>
      <c r="F416" s="65"/>
      <c r="G416" s="65"/>
    </row>
    <row r="417" spans="1:7" x14ac:dyDescent="0.2">
      <c r="A417" s="65"/>
      <c r="B417" s="65"/>
      <c r="C417" s="65"/>
      <c r="D417" s="65"/>
      <c r="E417" s="65"/>
      <c r="F417" s="65"/>
      <c r="G417" s="65"/>
    </row>
    <row r="418" spans="1:7" x14ac:dyDescent="0.2">
      <c r="A418" s="65"/>
      <c r="B418" s="65"/>
      <c r="C418" s="65"/>
      <c r="D418" s="65"/>
      <c r="E418" s="65"/>
      <c r="F418" s="65"/>
      <c r="G418" s="65"/>
    </row>
    <row r="419" spans="1:7" x14ac:dyDescent="0.2">
      <c r="A419" s="65"/>
      <c r="B419" s="65"/>
      <c r="C419" s="65"/>
      <c r="D419" s="65"/>
      <c r="E419" s="65"/>
      <c r="F419" s="65"/>
      <c r="G419" s="65"/>
    </row>
    <row r="420" spans="1:7" x14ac:dyDescent="0.2">
      <c r="A420" s="65"/>
      <c r="B420" s="65"/>
      <c r="C420" s="65"/>
      <c r="D420" s="65"/>
      <c r="E420" s="65"/>
      <c r="F420" s="65"/>
      <c r="G420" s="65"/>
    </row>
    <row r="421" spans="1:7" x14ac:dyDescent="0.2">
      <c r="A421" s="65"/>
      <c r="B421" s="65"/>
      <c r="C421" s="65"/>
      <c r="D421" s="65"/>
      <c r="E421" s="65"/>
      <c r="F421" s="65"/>
      <c r="G421" s="65"/>
    </row>
    <row r="422" spans="1:7" x14ac:dyDescent="0.2">
      <c r="A422" s="65"/>
      <c r="B422" s="65"/>
      <c r="C422" s="65"/>
      <c r="D422" s="65"/>
      <c r="E422" s="65"/>
      <c r="F422" s="65"/>
      <c r="G422" s="65"/>
    </row>
    <row r="423" spans="1:7" x14ac:dyDescent="0.2">
      <c r="A423" s="65"/>
      <c r="B423" s="65"/>
      <c r="C423" s="65"/>
      <c r="D423" s="65"/>
      <c r="E423" s="65"/>
      <c r="F423" s="65"/>
      <c r="G423" s="65"/>
    </row>
    <row r="424" spans="1:7" x14ac:dyDescent="0.2">
      <c r="A424" s="65"/>
      <c r="B424" s="65"/>
      <c r="C424" s="65"/>
      <c r="D424" s="65"/>
      <c r="E424" s="65"/>
      <c r="F424" s="65"/>
      <c r="G424" s="65"/>
    </row>
    <row r="425" spans="1:7" x14ac:dyDescent="0.2">
      <c r="A425" s="65"/>
      <c r="B425" s="65"/>
      <c r="C425" s="65"/>
      <c r="D425" s="65"/>
      <c r="E425" s="65"/>
      <c r="F425" s="65"/>
      <c r="G425" s="65"/>
    </row>
    <row r="426" spans="1:7" x14ac:dyDescent="0.2">
      <c r="A426" s="65"/>
      <c r="B426" s="65"/>
      <c r="C426" s="65"/>
      <c r="D426" s="65"/>
      <c r="E426" s="65"/>
      <c r="F426" s="65"/>
      <c r="G426" s="65"/>
    </row>
    <row r="427" spans="1:7" x14ac:dyDescent="0.2">
      <c r="A427" s="65"/>
      <c r="B427" s="65"/>
      <c r="C427" s="65"/>
      <c r="D427" s="65"/>
      <c r="E427" s="65"/>
      <c r="F427" s="65"/>
      <c r="G427" s="65"/>
    </row>
    <row r="428" spans="1:7" x14ac:dyDescent="0.2">
      <c r="A428" s="65"/>
      <c r="B428" s="65"/>
      <c r="C428" s="65"/>
      <c r="D428" s="65"/>
      <c r="E428" s="65"/>
      <c r="F428" s="65"/>
      <c r="G428" s="65"/>
    </row>
    <row r="429" spans="1:7" x14ac:dyDescent="0.2">
      <c r="A429" s="65"/>
      <c r="B429" s="65"/>
      <c r="C429" s="65"/>
      <c r="D429" s="65"/>
      <c r="E429" s="65"/>
      <c r="F429" s="65"/>
      <c r="G429" s="65"/>
    </row>
    <row r="430" spans="1:7" x14ac:dyDescent="0.2">
      <c r="A430" s="65"/>
      <c r="B430" s="65"/>
      <c r="C430" s="65"/>
      <c r="D430" s="65"/>
      <c r="E430" s="65"/>
      <c r="F430" s="65"/>
      <c r="G430" s="65"/>
    </row>
    <row r="431" spans="1:7" x14ac:dyDescent="0.2">
      <c r="A431" s="65"/>
      <c r="B431" s="65"/>
      <c r="C431" s="65"/>
      <c r="D431" s="65"/>
      <c r="E431" s="65"/>
      <c r="F431" s="65"/>
      <c r="G431" s="65"/>
    </row>
    <row r="432" spans="1:7" x14ac:dyDescent="0.2">
      <c r="A432" s="65"/>
      <c r="B432" s="65"/>
      <c r="C432" s="65"/>
      <c r="D432" s="65"/>
      <c r="E432" s="65"/>
      <c r="F432" s="65"/>
      <c r="G432" s="65"/>
    </row>
    <row r="433" spans="1:7" x14ac:dyDescent="0.2">
      <c r="A433" s="65"/>
      <c r="B433" s="65"/>
      <c r="C433" s="65"/>
      <c r="D433" s="65"/>
      <c r="E433" s="65"/>
      <c r="F433" s="65"/>
      <c r="G433" s="65"/>
    </row>
    <row r="434" spans="1:7" x14ac:dyDescent="0.2">
      <c r="A434" s="65"/>
      <c r="B434" s="65"/>
      <c r="C434" s="65"/>
      <c r="D434" s="65"/>
      <c r="E434" s="65"/>
      <c r="F434" s="65"/>
      <c r="G434" s="65"/>
    </row>
    <row r="435" spans="1:7" x14ac:dyDescent="0.2">
      <c r="A435" s="65"/>
      <c r="B435" s="65"/>
      <c r="C435" s="65"/>
      <c r="D435" s="65"/>
      <c r="E435" s="65"/>
      <c r="F435" s="65"/>
      <c r="G435" s="65"/>
    </row>
    <row r="436" spans="1:7" x14ac:dyDescent="0.2">
      <c r="A436" s="65"/>
      <c r="B436" s="65"/>
      <c r="C436" s="65"/>
      <c r="D436" s="65"/>
      <c r="E436" s="65"/>
      <c r="F436" s="65"/>
      <c r="G436" s="65"/>
    </row>
    <row r="437" spans="1:7" x14ac:dyDescent="0.2">
      <c r="A437" s="65"/>
      <c r="B437" s="65"/>
      <c r="C437" s="65"/>
      <c r="D437" s="65"/>
      <c r="E437" s="65"/>
      <c r="F437" s="65"/>
      <c r="G437" s="65"/>
    </row>
    <row r="438" spans="1:7" x14ac:dyDescent="0.2">
      <c r="A438" s="65"/>
      <c r="B438" s="65"/>
      <c r="C438" s="65"/>
      <c r="D438" s="65"/>
      <c r="E438" s="65"/>
      <c r="F438" s="65"/>
      <c r="G438" s="65"/>
    </row>
    <row r="439" spans="1:7" x14ac:dyDescent="0.2">
      <c r="A439" s="65"/>
      <c r="B439" s="65"/>
      <c r="C439" s="65"/>
      <c r="D439" s="65"/>
      <c r="E439" s="65"/>
      <c r="F439" s="65"/>
      <c r="G439" s="65"/>
    </row>
    <row r="440" spans="1:7" x14ac:dyDescent="0.2">
      <c r="A440" s="65"/>
      <c r="B440" s="65"/>
      <c r="C440" s="65"/>
      <c r="D440" s="65"/>
      <c r="E440" s="65"/>
      <c r="F440" s="65"/>
      <c r="G440" s="65"/>
    </row>
    <row r="441" spans="1:7" x14ac:dyDescent="0.2">
      <c r="A441" s="65"/>
      <c r="B441" s="65"/>
      <c r="C441" s="65"/>
      <c r="D441" s="65"/>
      <c r="E441" s="65"/>
      <c r="F441" s="65"/>
      <c r="G441" s="65"/>
    </row>
    <row r="442" spans="1:7" x14ac:dyDescent="0.2">
      <c r="A442" s="65"/>
      <c r="B442" s="65"/>
      <c r="C442" s="65"/>
      <c r="D442" s="65"/>
      <c r="E442" s="65"/>
      <c r="F442" s="65"/>
      <c r="G442" s="65"/>
    </row>
    <row r="443" spans="1:7" x14ac:dyDescent="0.2">
      <c r="A443" s="65"/>
      <c r="B443" s="65"/>
      <c r="C443" s="65"/>
      <c r="D443" s="65"/>
      <c r="E443" s="65"/>
      <c r="F443" s="65"/>
      <c r="G443" s="65"/>
    </row>
    <row r="444" spans="1:7" x14ac:dyDescent="0.2">
      <c r="A444" s="65"/>
      <c r="B444" s="65"/>
      <c r="C444" s="65"/>
      <c r="D444" s="65"/>
      <c r="E444" s="65"/>
      <c r="F444" s="65"/>
      <c r="G444" s="65"/>
    </row>
    <row r="445" spans="1:7" x14ac:dyDescent="0.2">
      <c r="A445" s="65"/>
      <c r="B445" s="65"/>
      <c r="C445" s="65"/>
      <c r="D445" s="65"/>
      <c r="E445" s="65"/>
      <c r="F445" s="65"/>
      <c r="G445" s="65"/>
    </row>
    <row r="446" spans="1:7" x14ac:dyDescent="0.2">
      <c r="A446" s="65"/>
      <c r="B446" s="65"/>
      <c r="C446" s="65"/>
      <c r="D446" s="65"/>
      <c r="E446" s="65"/>
      <c r="F446" s="65"/>
      <c r="G446" s="65"/>
    </row>
    <row r="447" spans="1:7" x14ac:dyDescent="0.2">
      <c r="A447" s="65"/>
      <c r="B447" s="65"/>
      <c r="C447" s="65"/>
      <c r="D447" s="65"/>
      <c r="E447" s="65"/>
      <c r="F447" s="65"/>
      <c r="G447" s="65"/>
    </row>
    <row r="448" spans="1:7" x14ac:dyDescent="0.2">
      <c r="A448" s="65"/>
      <c r="B448" s="65"/>
      <c r="C448" s="65"/>
      <c r="D448" s="65"/>
      <c r="E448" s="65"/>
      <c r="F448" s="65"/>
      <c r="G448" s="65"/>
    </row>
    <row r="449" spans="1:7" x14ac:dyDescent="0.2">
      <c r="A449" s="65"/>
      <c r="B449" s="65"/>
      <c r="C449" s="65"/>
      <c r="D449" s="65"/>
      <c r="E449" s="65"/>
      <c r="F449" s="65"/>
      <c r="G449" s="65"/>
    </row>
    <row r="450" spans="1:7" x14ac:dyDescent="0.2">
      <c r="A450" s="65"/>
      <c r="B450" s="65"/>
      <c r="C450" s="65"/>
      <c r="D450" s="65"/>
      <c r="E450" s="65"/>
      <c r="F450" s="65"/>
      <c r="G450" s="65"/>
    </row>
    <row r="451" spans="1:7" x14ac:dyDescent="0.2">
      <c r="A451" s="65"/>
      <c r="B451" s="65"/>
      <c r="C451" s="65"/>
      <c r="D451" s="65"/>
      <c r="E451" s="65"/>
      <c r="F451" s="65"/>
      <c r="G451" s="65"/>
    </row>
    <row r="452" spans="1:7" x14ac:dyDescent="0.2">
      <c r="A452" s="65"/>
      <c r="B452" s="65"/>
      <c r="C452" s="65"/>
      <c r="D452" s="65"/>
      <c r="E452" s="65"/>
      <c r="F452" s="65"/>
      <c r="G452" s="65"/>
    </row>
    <row r="453" spans="1:7" x14ac:dyDescent="0.2">
      <c r="A453" s="65"/>
      <c r="B453" s="65"/>
      <c r="C453" s="65"/>
      <c r="D453" s="65"/>
      <c r="E453" s="65"/>
      <c r="F453" s="65"/>
      <c r="G453" s="65"/>
    </row>
    <row r="454" spans="1:7" x14ac:dyDescent="0.2">
      <c r="A454" s="65"/>
      <c r="B454" s="65"/>
      <c r="C454" s="65"/>
      <c r="D454" s="65"/>
      <c r="E454" s="65"/>
      <c r="F454" s="65"/>
      <c r="G454" s="65"/>
    </row>
    <row r="455" spans="1:7" x14ac:dyDescent="0.2">
      <c r="A455" s="65"/>
      <c r="B455" s="65"/>
      <c r="C455" s="65"/>
      <c r="D455" s="65"/>
      <c r="E455" s="65"/>
      <c r="F455" s="65"/>
      <c r="G455" s="65"/>
    </row>
    <row r="456" spans="1:7" x14ac:dyDescent="0.2">
      <c r="A456" s="65"/>
      <c r="B456" s="65"/>
      <c r="C456" s="65"/>
      <c r="D456" s="65"/>
      <c r="E456" s="65"/>
      <c r="F456" s="65"/>
      <c r="G456" s="65"/>
    </row>
    <row r="457" spans="1:7" x14ac:dyDescent="0.2">
      <c r="A457" s="65"/>
      <c r="B457" s="65"/>
      <c r="C457" s="65"/>
      <c r="D457" s="65"/>
      <c r="E457" s="65"/>
      <c r="F457" s="65"/>
      <c r="G457" s="65"/>
    </row>
    <row r="458" spans="1:7" x14ac:dyDescent="0.2">
      <c r="A458" s="65"/>
      <c r="B458" s="65"/>
      <c r="C458" s="65"/>
      <c r="D458" s="65"/>
      <c r="E458" s="65"/>
      <c r="F458" s="65"/>
      <c r="G458" s="65"/>
    </row>
    <row r="459" spans="1:7" x14ac:dyDescent="0.2">
      <c r="A459" s="65"/>
      <c r="B459" s="65"/>
      <c r="C459" s="65"/>
      <c r="D459" s="65"/>
      <c r="E459" s="65"/>
      <c r="F459" s="65"/>
      <c r="G459" s="65"/>
    </row>
    <row r="460" spans="1:7" x14ac:dyDescent="0.2">
      <c r="A460" s="65"/>
      <c r="B460" s="65"/>
      <c r="C460" s="65"/>
      <c r="D460" s="65"/>
      <c r="E460" s="65"/>
      <c r="F460" s="65"/>
      <c r="G460" s="65"/>
    </row>
    <row r="461" spans="1:7" x14ac:dyDescent="0.2">
      <c r="A461" s="65"/>
      <c r="B461" s="65"/>
      <c r="C461" s="65"/>
      <c r="D461" s="65"/>
      <c r="E461" s="65"/>
      <c r="F461" s="65"/>
      <c r="G461" s="65"/>
    </row>
    <row r="462" spans="1:7" x14ac:dyDescent="0.2">
      <c r="A462" s="65"/>
      <c r="B462" s="65"/>
      <c r="C462" s="65"/>
      <c r="D462" s="65"/>
      <c r="E462" s="65"/>
      <c r="F462" s="65"/>
      <c r="G462" s="65"/>
    </row>
    <row r="463" spans="1:7" x14ac:dyDescent="0.2">
      <c r="A463" s="65"/>
      <c r="B463" s="65"/>
      <c r="C463" s="65"/>
      <c r="D463" s="65"/>
      <c r="E463" s="65"/>
      <c r="F463" s="65"/>
      <c r="G463" s="65"/>
    </row>
    <row r="464" spans="1:7" x14ac:dyDescent="0.2">
      <c r="A464" s="65"/>
      <c r="B464" s="65"/>
      <c r="C464" s="65"/>
      <c r="D464" s="65"/>
      <c r="E464" s="65"/>
      <c r="F464" s="65"/>
      <c r="G464" s="65"/>
    </row>
    <row r="465" spans="1:7" x14ac:dyDescent="0.2">
      <c r="A465" s="65"/>
      <c r="B465" s="65"/>
      <c r="C465" s="65"/>
      <c r="D465" s="65"/>
      <c r="E465" s="65"/>
      <c r="F465" s="65"/>
      <c r="G465" s="65"/>
    </row>
    <row r="466" spans="1:7" x14ac:dyDescent="0.2">
      <c r="A466" s="65"/>
      <c r="B466" s="65"/>
      <c r="C466" s="65"/>
      <c r="D466" s="65"/>
      <c r="E466" s="65"/>
      <c r="F466" s="65"/>
      <c r="G466" s="65"/>
    </row>
    <row r="467" spans="1:7" x14ac:dyDescent="0.2">
      <c r="A467" s="65"/>
      <c r="B467" s="65"/>
      <c r="C467" s="65"/>
      <c r="D467" s="65"/>
      <c r="E467" s="65"/>
      <c r="F467" s="65"/>
      <c r="G467" s="65"/>
    </row>
    <row r="468" spans="1:7" x14ac:dyDescent="0.2">
      <c r="A468" s="65"/>
      <c r="B468" s="65"/>
      <c r="C468" s="65"/>
      <c r="D468" s="65"/>
      <c r="E468" s="65"/>
      <c r="F468" s="65"/>
      <c r="G468" s="65"/>
    </row>
    <row r="469" spans="1:7" x14ac:dyDescent="0.2">
      <c r="A469" s="65"/>
      <c r="B469" s="65"/>
      <c r="C469" s="65"/>
      <c r="D469" s="65"/>
      <c r="E469" s="65"/>
      <c r="F469" s="65"/>
      <c r="G469" s="65"/>
    </row>
    <row r="470" spans="1:7" x14ac:dyDescent="0.2">
      <c r="A470" s="65"/>
      <c r="B470" s="65"/>
      <c r="C470" s="65"/>
      <c r="D470" s="65"/>
      <c r="E470" s="65"/>
      <c r="F470" s="65"/>
      <c r="G470" s="65"/>
    </row>
    <row r="471" spans="1:7" x14ac:dyDescent="0.2">
      <c r="A471" s="65"/>
      <c r="B471" s="65"/>
      <c r="C471" s="65"/>
      <c r="D471" s="65"/>
      <c r="E471" s="65"/>
      <c r="F471" s="65"/>
      <c r="G471" s="65"/>
    </row>
    <row r="472" spans="1:7" x14ac:dyDescent="0.2">
      <c r="A472" s="65"/>
      <c r="B472" s="65"/>
      <c r="C472" s="65"/>
      <c r="D472" s="65"/>
      <c r="E472" s="65"/>
      <c r="F472" s="65"/>
      <c r="G472" s="65"/>
    </row>
    <row r="473" spans="1:7" x14ac:dyDescent="0.2">
      <c r="A473" s="65"/>
      <c r="B473" s="65"/>
      <c r="C473" s="65"/>
      <c r="D473" s="65"/>
      <c r="E473" s="65"/>
      <c r="F473" s="65"/>
      <c r="G473" s="65"/>
    </row>
    <row r="474" spans="1:7" x14ac:dyDescent="0.2">
      <c r="A474" s="65"/>
      <c r="B474" s="65"/>
      <c r="C474" s="65"/>
      <c r="D474" s="65"/>
      <c r="E474" s="65"/>
      <c r="F474" s="65"/>
      <c r="G474" s="65"/>
    </row>
    <row r="475" spans="1:7" x14ac:dyDescent="0.2">
      <c r="A475" s="65"/>
      <c r="B475" s="65"/>
      <c r="C475" s="65"/>
      <c r="D475" s="65"/>
      <c r="E475" s="65"/>
      <c r="F475" s="65"/>
      <c r="G475" s="65"/>
    </row>
    <row r="476" spans="1:7" x14ac:dyDescent="0.2">
      <c r="A476" s="65"/>
      <c r="B476" s="65"/>
      <c r="C476" s="65"/>
      <c r="D476" s="65"/>
      <c r="E476" s="65"/>
      <c r="F476" s="65"/>
      <c r="G476" s="65"/>
    </row>
    <row r="477" spans="1:7" x14ac:dyDescent="0.2">
      <c r="A477" s="65"/>
      <c r="B477" s="65"/>
      <c r="C477" s="65"/>
      <c r="D477" s="65"/>
      <c r="E477" s="65"/>
      <c r="F477" s="65"/>
      <c r="G477" s="65"/>
    </row>
    <row r="478" spans="1:7" x14ac:dyDescent="0.2">
      <c r="A478" s="65"/>
      <c r="B478" s="65"/>
      <c r="C478" s="65"/>
      <c r="D478" s="65"/>
      <c r="E478" s="65"/>
      <c r="F478" s="65"/>
      <c r="G478" s="65"/>
    </row>
    <row r="479" spans="1:7" x14ac:dyDescent="0.2">
      <c r="A479" s="65"/>
      <c r="B479" s="65"/>
      <c r="C479" s="65"/>
      <c r="D479" s="65"/>
      <c r="E479" s="65"/>
      <c r="F479" s="65"/>
      <c r="G479" s="65"/>
    </row>
    <row r="480" spans="1:7" x14ac:dyDescent="0.2">
      <c r="A480" s="65"/>
      <c r="B480" s="65"/>
      <c r="C480" s="65"/>
      <c r="D480" s="65"/>
      <c r="E480" s="65"/>
      <c r="F480" s="65"/>
      <c r="G480" s="65"/>
    </row>
    <row r="481" spans="1:7" x14ac:dyDescent="0.2">
      <c r="A481" s="65"/>
      <c r="B481" s="65"/>
      <c r="C481" s="65"/>
      <c r="D481" s="65"/>
      <c r="E481" s="65"/>
      <c r="F481" s="65"/>
      <c r="G481" s="65"/>
    </row>
    <row r="482" spans="1:7" x14ac:dyDescent="0.2">
      <c r="A482" s="65"/>
      <c r="B482" s="65"/>
      <c r="C482" s="65"/>
      <c r="D482" s="65"/>
      <c r="E482" s="65"/>
      <c r="F482" s="65"/>
      <c r="G482" s="65"/>
    </row>
    <row r="483" spans="1:7" x14ac:dyDescent="0.2">
      <c r="A483" s="65"/>
      <c r="B483" s="65"/>
      <c r="C483" s="65"/>
      <c r="D483" s="65"/>
      <c r="E483" s="65"/>
      <c r="F483" s="65"/>
      <c r="G483" s="65"/>
    </row>
    <row r="484" spans="1:7" x14ac:dyDescent="0.2">
      <c r="A484" s="65"/>
      <c r="B484" s="65"/>
      <c r="C484" s="65"/>
      <c r="D484" s="65"/>
      <c r="E484" s="65"/>
      <c r="F484" s="65"/>
      <c r="G484" s="65"/>
    </row>
    <row r="485" spans="1:7" x14ac:dyDescent="0.2">
      <c r="A485" s="65"/>
      <c r="B485" s="65"/>
      <c r="C485" s="65"/>
      <c r="D485" s="65"/>
      <c r="E485" s="65"/>
      <c r="F485" s="65"/>
      <c r="G485" s="65"/>
    </row>
    <row r="486" spans="1:7" x14ac:dyDescent="0.2">
      <c r="A486" s="65"/>
      <c r="B486" s="65"/>
      <c r="C486" s="65"/>
      <c r="D486" s="65"/>
      <c r="E486" s="65"/>
      <c r="F486" s="65"/>
      <c r="G486" s="65"/>
    </row>
    <row r="487" spans="1:7" x14ac:dyDescent="0.2">
      <c r="A487" s="65"/>
      <c r="B487" s="65"/>
      <c r="C487" s="65"/>
      <c r="D487" s="65"/>
      <c r="E487" s="65"/>
      <c r="F487" s="65"/>
      <c r="G487" s="65"/>
    </row>
    <row r="488" spans="1:7" x14ac:dyDescent="0.2">
      <c r="A488" s="25"/>
      <c r="B488" s="25"/>
      <c r="C488" s="25"/>
      <c r="D488" s="25"/>
      <c r="E488" s="25"/>
      <c r="F488" s="25"/>
      <c r="G488" s="25"/>
    </row>
    <row r="489" spans="1:7" x14ac:dyDescent="0.2">
      <c r="A489" s="25"/>
      <c r="B489" s="25"/>
      <c r="C489" s="25"/>
      <c r="D489" s="25"/>
      <c r="E489" s="25"/>
      <c r="F489" s="25"/>
      <c r="G489" s="25"/>
    </row>
    <row r="490" spans="1:7" x14ac:dyDescent="0.2">
      <c r="A490" s="25"/>
      <c r="B490" s="25"/>
      <c r="C490" s="25"/>
      <c r="D490" s="25"/>
      <c r="E490" s="25"/>
      <c r="F490" s="25"/>
      <c r="G490" s="25"/>
    </row>
    <row r="491" spans="1:7" x14ac:dyDescent="0.2">
      <c r="A491" s="25"/>
      <c r="B491" s="25"/>
      <c r="C491" s="25"/>
      <c r="D491" s="25"/>
      <c r="E491" s="25"/>
      <c r="F491" s="25"/>
      <c r="G491" s="25"/>
    </row>
    <row r="492" spans="1:7" x14ac:dyDescent="0.2">
      <c r="A492" s="25"/>
      <c r="B492" s="25"/>
      <c r="C492" s="25"/>
      <c r="D492" s="25"/>
      <c r="E492" s="25"/>
      <c r="F492" s="25"/>
      <c r="G492" s="25"/>
    </row>
    <row r="493" spans="1:7" x14ac:dyDescent="0.2">
      <c r="A493" s="25"/>
      <c r="B493" s="25"/>
      <c r="C493" s="25"/>
      <c r="D493" s="25"/>
      <c r="E493" s="25"/>
      <c r="F493" s="25"/>
      <c r="G493" s="25"/>
    </row>
    <row r="494" spans="1:7" x14ac:dyDescent="0.2">
      <c r="A494" s="25"/>
      <c r="B494" s="25"/>
      <c r="C494" s="25"/>
      <c r="D494" s="25"/>
      <c r="E494" s="25"/>
      <c r="F494" s="25"/>
      <c r="G494" s="25"/>
    </row>
    <row r="495" spans="1:7" x14ac:dyDescent="0.2">
      <c r="A495" s="25"/>
      <c r="B495" s="25"/>
      <c r="C495" s="25"/>
      <c r="D495" s="25"/>
      <c r="E495" s="25"/>
      <c r="F495" s="25"/>
      <c r="G495" s="25"/>
    </row>
    <row r="496" spans="1:7" x14ac:dyDescent="0.2">
      <c r="A496" s="25"/>
      <c r="B496" s="25"/>
      <c r="C496" s="25"/>
      <c r="D496" s="25"/>
      <c r="E496" s="25"/>
      <c r="F496" s="25"/>
      <c r="G496" s="25"/>
    </row>
    <row r="497" spans="1:7" x14ac:dyDescent="0.2">
      <c r="A497" s="25"/>
      <c r="B497" s="25"/>
      <c r="C497" s="25"/>
      <c r="D497" s="25"/>
      <c r="E497" s="25"/>
      <c r="F497" s="25"/>
      <c r="G497" s="25"/>
    </row>
    <row r="498" spans="1:7" x14ac:dyDescent="0.2">
      <c r="A498" s="25"/>
      <c r="B498" s="25"/>
      <c r="C498" s="25"/>
      <c r="D498" s="25"/>
      <c r="E498" s="25"/>
      <c r="F498" s="25"/>
      <c r="G498" s="25"/>
    </row>
    <row r="499" spans="1:7" x14ac:dyDescent="0.2">
      <c r="A499" s="25"/>
      <c r="B499" s="25"/>
      <c r="C499" s="25"/>
      <c r="D499" s="25"/>
      <c r="E499" s="25"/>
      <c r="F499" s="25"/>
      <c r="G499" s="25"/>
    </row>
    <row r="500" spans="1:7" x14ac:dyDescent="0.2">
      <c r="A500" s="25"/>
      <c r="B500" s="25"/>
      <c r="C500" s="25"/>
      <c r="D500" s="25"/>
      <c r="E500" s="25"/>
      <c r="F500" s="25"/>
      <c r="G500" s="25"/>
    </row>
    <row r="501" spans="1:7" x14ac:dyDescent="0.2">
      <c r="A501" s="25"/>
      <c r="B501" s="25"/>
      <c r="C501" s="25"/>
      <c r="D501" s="25"/>
      <c r="E501" s="25"/>
      <c r="F501" s="25"/>
      <c r="G501" s="25"/>
    </row>
    <row r="502" spans="1:7" x14ac:dyDescent="0.2">
      <c r="A502" s="25"/>
      <c r="B502" s="25"/>
      <c r="C502" s="25"/>
      <c r="D502" s="25"/>
      <c r="E502" s="25"/>
      <c r="F502" s="25"/>
      <c r="G502" s="25"/>
    </row>
    <row r="503" spans="1:7" x14ac:dyDescent="0.2">
      <c r="A503" s="25"/>
      <c r="B503" s="25"/>
      <c r="C503" s="25"/>
      <c r="D503" s="25"/>
      <c r="E503" s="25"/>
      <c r="F503" s="25"/>
      <c r="G503" s="25"/>
    </row>
    <row r="504" spans="1:7" x14ac:dyDescent="0.2">
      <c r="A504" s="25"/>
      <c r="B504" s="25"/>
      <c r="C504" s="25"/>
      <c r="D504" s="25"/>
      <c r="E504" s="25"/>
      <c r="F504" s="25"/>
      <c r="G504" s="25"/>
    </row>
    <row r="505" spans="1:7" x14ac:dyDescent="0.2">
      <c r="A505" s="25"/>
      <c r="B505" s="25"/>
      <c r="C505" s="25"/>
      <c r="D505" s="25"/>
      <c r="E505" s="25"/>
      <c r="F505" s="25"/>
      <c r="G505" s="25"/>
    </row>
    <row r="506" spans="1:7" x14ac:dyDescent="0.2">
      <c r="A506" s="25"/>
      <c r="B506" s="25"/>
      <c r="C506" s="25"/>
      <c r="D506" s="25"/>
      <c r="E506" s="25"/>
      <c r="F506" s="25"/>
      <c r="G506" s="25"/>
    </row>
    <row r="507" spans="1:7" x14ac:dyDescent="0.2">
      <c r="A507" s="25"/>
      <c r="B507" s="25"/>
      <c r="C507" s="25"/>
      <c r="D507" s="25"/>
      <c r="E507" s="25"/>
      <c r="F507" s="25"/>
      <c r="G507" s="25"/>
    </row>
    <row r="508" spans="1:7" x14ac:dyDescent="0.2">
      <c r="A508" s="25"/>
      <c r="B508" s="25"/>
      <c r="C508" s="25"/>
      <c r="D508" s="25"/>
      <c r="E508" s="25"/>
      <c r="F508" s="25"/>
      <c r="G508" s="25"/>
    </row>
    <row r="509" spans="1:7" x14ac:dyDescent="0.2">
      <c r="A509" s="25"/>
      <c r="B509" s="25"/>
      <c r="C509" s="25"/>
      <c r="D509" s="25"/>
      <c r="E509" s="25"/>
      <c r="F509" s="25"/>
      <c r="G509" s="25"/>
    </row>
    <row r="510" spans="1:7" x14ac:dyDescent="0.2">
      <c r="A510" s="25"/>
      <c r="B510" s="25"/>
      <c r="C510" s="25"/>
      <c r="D510" s="25"/>
      <c r="E510" s="25"/>
      <c r="F510" s="25"/>
      <c r="G510" s="25"/>
    </row>
    <row r="511" spans="1:7" x14ac:dyDescent="0.2">
      <c r="A511" s="25"/>
      <c r="B511" s="25"/>
      <c r="C511" s="25"/>
      <c r="D511" s="25"/>
      <c r="E511" s="25"/>
      <c r="F511" s="25"/>
      <c r="G511" s="25"/>
    </row>
    <row r="512" spans="1:7" x14ac:dyDescent="0.2">
      <c r="A512" s="25"/>
      <c r="B512" s="25"/>
      <c r="C512" s="25"/>
      <c r="D512" s="25"/>
      <c r="E512" s="25"/>
      <c r="F512" s="25"/>
      <c r="G512" s="25"/>
    </row>
    <row r="513" spans="1:7" x14ac:dyDescent="0.2">
      <c r="A513" s="25"/>
      <c r="B513" s="25"/>
      <c r="C513" s="25"/>
      <c r="D513" s="25"/>
      <c r="E513" s="25"/>
      <c r="F513" s="25"/>
      <c r="G513" s="25"/>
    </row>
    <row r="514" spans="1:7" x14ac:dyDescent="0.2">
      <c r="A514" s="25"/>
      <c r="B514" s="25"/>
      <c r="C514" s="25"/>
      <c r="D514" s="25"/>
      <c r="E514" s="25"/>
      <c r="F514" s="25"/>
      <c r="G514" s="25"/>
    </row>
    <row r="515" spans="1:7" x14ac:dyDescent="0.2">
      <c r="A515" s="25"/>
      <c r="B515" s="25"/>
      <c r="C515" s="25"/>
      <c r="D515" s="25"/>
      <c r="E515" s="25"/>
      <c r="F515" s="25"/>
      <c r="G515" s="25"/>
    </row>
    <row r="516" spans="1:7" x14ac:dyDescent="0.2">
      <c r="A516" s="25"/>
      <c r="B516" s="25"/>
      <c r="C516" s="25"/>
      <c r="D516" s="25"/>
      <c r="E516" s="25"/>
      <c r="F516" s="25"/>
      <c r="G516" s="25"/>
    </row>
    <row r="517" spans="1:7" x14ac:dyDescent="0.2">
      <c r="A517" s="25"/>
      <c r="B517" s="25"/>
      <c r="C517" s="25"/>
      <c r="D517" s="25"/>
      <c r="E517" s="25"/>
      <c r="F517" s="25"/>
      <c r="G517" s="25"/>
    </row>
    <row r="518" spans="1:7" x14ac:dyDescent="0.2">
      <c r="A518" s="25"/>
      <c r="B518" s="25"/>
      <c r="C518" s="25"/>
      <c r="D518" s="25"/>
      <c r="E518" s="25"/>
      <c r="F518" s="25"/>
      <c r="G518" s="25"/>
    </row>
    <row r="519" spans="1:7" x14ac:dyDescent="0.2">
      <c r="A519" s="25"/>
      <c r="B519" s="25"/>
      <c r="C519" s="25"/>
      <c r="D519" s="25"/>
      <c r="E519" s="25"/>
      <c r="F519" s="25"/>
      <c r="G519" s="25"/>
    </row>
    <row r="520" spans="1:7" x14ac:dyDescent="0.2">
      <c r="A520" s="25"/>
      <c r="B520" s="25"/>
      <c r="C520" s="25"/>
      <c r="D520" s="25"/>
      <c r="E520" s="25"/>
      <c r="F520" s="25"/>
      <c r="G520" s="25"/>
    </row>
    <row r="521" spans="1:7" x14ac:dyDescent="0.2">
      <c r="A521" s="25"/>
      <c r="B521" s="25"/>
      <c r="C521" s="25"/>
      <c r="D521" s="25"/>
      <c r="E521" s="25"/>
      <c r="F521" s="25"/>
      <c r="G521" s="25"/>
    </row>
    <row r="522" spans="1:7" x14ac:dyDescent="0.2">
      <c r="A522" s="25"/>
      <c r="B522" s="25"/>
      <c r="C522" s="25"/>
      <c r="D522" s="25"/>
      <c r="E522" s="25"/>
      <c r="F522" s="25"/>
      <c r="G522" s="25"/>
    </row>
    <row r="523" spans="1:7" x14ac:dyDescent="0.2">
      <c r="A523" s="25"/>
      <c r="B523" s="25"/>
      <c r="C523" s="25"/>
      <c r="D523" s="25"/>
      <c r="E523" s="25"/>
      <c r="F523" s="25"/>
      <c r="G523" s="25"/>
    </row>
    <row r="524" spans="1:7" x14ac:dyDescent="0.2">
      <c r="A524" s="25"/>
      <c r="B524" s="25"/>
      <c r="C524" s="25"/>
      <c r="D524" s="25"/>
      <c r="E524" s="25"/>
      <c r="F524" s="25"/>
      <c r="G524" s="25"/>
    </row>
    <row r="525" spans="1:7" x14ac:dyDescent="0.2">
      <c r="A525" s="25"/>
      <c r="B525" s="25"/>
      <c r="C525" s="25"/>
      <c r="D525" s="25"/>
      <c r="E525" s="25"/>
      <c r="F525" s="25"/>
      <c r="G525" s="25"/>
    </row>
    <row r="526" spans="1:7" x14ac:dyDescent="0.2">
      <c r="A526" s="25"/>
      <c r="B526" s="25"/>
      <c r="C526" s="25"/>
      <c r="D526" s="25"/>
      <c r="E526" s="25"/>
      <c r="F526" s="25"/>
      <c r="G526" s="25"/>
    </row>
    <row r="527" spans="1:7" x14ac:dyDescent="0.2">
      <c r="A527" s="25"/>
      <c r="B527" s="25"/>
      <c r="C527" s="25"/>
      <c r="D527" s="25"/>
      <c r="E527" s="25"/>
      <c r="F527" s="25"/>
      <c r="G527" s="25"/>
    </row>
    <row r="528" spans="1:7" x14ac:dyDescent="0.2">
      <c r="A528" s="25"/>
      <c r="B528" s="25"/>
      <c r="C528" s="25"/>
      <c r="D528" s="25"/>
      <c r="E528" s="25"/>
      <c r="F528" s="25"/>
      <c r="G528" s="25"/>
    </row>
    <row r="529" spans="1:7" x14ac:dyDescent="0.2">
      <c r="A529" s="25"/>
      <c r="B529" s="25"/>
      <c r="C529" s="25"/>
      <c r="D529" s="25"/>
      <c r="E529" s="25"/>
      <c r="F529" s="25"/>
      <c r="G529" s="25"/>
    </row>
    <row r="530" spans="1:7" x14ac:dyDescent="0.2">
      <c r="A530" s="25"/>
      <c r="B530" s="25"/>
      <c r="C530" s="25"/>
      <c r="D530" s="25"/>
      <c r="E530" s="25"/>
      <c r="F530" s="25"/>
      <c r="G530" s="25"/>
    </row>
    <row r="531" spans="1:7" x14ac:dyDescent="0.2">
      <c r="A531" s="25"/>
      <c r="B531" s="25"/>
      <c r="C531" s="25"/>
      <c r="D531" s="25"/>
      <c r="E531" s="25"/>
      <c r="F531" s="25"/>
      <c r="G531" s="25"/>
    </row>
    <row r="532" spans="1:7" x14ac:dyDescent="0.2">
      <c r="A532" s="25"/>
      <c r="B532" s="25"/>
      <c r="C532" s="25"/>
      <c r="D532" s="25"/>
      <c r="E532" s="25"/>
      <c r="F532" s="25"/>
      <c r="G532" s="25"/>
    </row>
    <row r="533" spans="1:7" x14ac:dyDescent="0.2">
      <c r="A533" s="25"/>
      <c r="B533" s="25"/>
      <c r="C533" s="25"/>
      <c r="D533" s="25"/>
      <c r="E533" s="25"/>
      <c r="F533" s="25"/>
      <c r="G533" s="25"/>
    </row>
    <row r="534" spans="1:7" x14ac:dyDescent="0.2">
      <c r="A534" s="25"/>
      <c r="B534" s="25"/>
      <c r="C534" s="25"/>
      <c r="D534" s="25"/>
      <c r="E534" s="25"/>
      <c r="F534" s="25"/>
      <c r="G534" s="25"/>
    </row>
    <row r="535" spans="1:7" x14ac:dyDescent="0.2">
      <c r="A535" s="25"/>
      <c r="B535" s="25"/>
      <c r="C535" s="25"/>
      <c r="D535" s="25"/>
      <c r="E535" s="25"/>
      <c r="F535" s="25"/>
      <c r="G535" s="25"/>
    </row>
    <row r="536" spans="1:7" x14ac:dyDescent="0.2">
      <c r="A536" s="25"/>
      <c r="B536" s="25"/>
      <c r="C536" s="25"/>
      <c r="D536" s="25"/>
      <c r="E536" s="25"/>
      <c r="F536" s="25"/>
      <c r="G536" s="25"/>
    </row>
    <row r="537" spans="1:7" x14ac:dyDescent="0.2">
      <c r="A537" s="25"/>
      <c r="B537" s="25"/>
      <c r="C537" s="25"/>
      <c r="D537" s="25"/>
      <c r="E537" s="25"/>
      <c r="F537" s="25"/>
      <c r="G537" s="25"/>
    </row>
    <row r="538" spans="1:7" x14ac:dyDescent="0.2">
      <c r="A538" s="25"/>
      <c r="B538" s="25"/>
      <c r="C538" s="25"/>
      <c r="D538" s="25"/>
      <c r="E538" s="25"/>
      <c r="F538" s="25"/>
      <c r="G538" s="25"/>
    </row>
    <row r="539" spans="1:7" x14ac:dyDescent="0.2">
      <c r="A539" s="25"/>
      <c r="B539" s="25"/>
      <c r="C539" s="25"/>
      <c r="D539" s="25"/>
      <c r="E539" s="25"/>
      <c r="F539" s="25"/>
      <c r="G539" s="25"/>
    </row>
    <row r="540" spans="1:7" x14ac:dyDescent="0.2">
      <c r="A540" s="25"/>
      <c r="B540" s="25"/>
      <c r="C540" s="25"/>
      <c r="D540" s="25"/>
      <c r="E540" s="25"/>
      <c r="F540" s="25"/>
      <c r="G540" s="25"/>
    </row>
    <row r="541" spans="1:7" x14ac:dyDescent="0.2">
      <c r="A541" s="25"/>
      <c r="B541" s="25"/>
      <c r="C541" s="25"/>
      <c r="D541" s="25"/>
      <c r="E541" s="25"/>
      <c r="F541" s="25"/>
      <c r="G541" s="25"/>
    </row>
    <row r="542" spans="1:7" x14ac:dyDescent="0.2">
      <c r="A542" s="25"/>
      <c r="B542" s="25"/>
      <c r="C542" s="25"/>
      <c r="D542" s="25"/>
      <c r="E542" s="25"/>
      <c r="F542" s="25"/>
      <c r="G542" s="25"/>
    </row>
    <row r="543" spans="1:7" x14ac:dyDescent="0.2">
      <c r="A543" s="25"/>
      <c r="B543" s="25"/>
      <c r="C543" s="25"/>
      <c r="D543" s="25"/>
      <c r="E543" s="25"/>
      <c r="F543" s="25"/>
      <c r="G543" s="25"/>
    </row>
    <row r="544" spans="1:7" x14ac:dyDescent="0.2">
      <c r="A544" s="25"/>
      <c r="B544" s="25"/>
      <c r="C544" s="25"/>
      <c r="D544" s="25"/>
      <c r="E544" s="25"/>
      <c r="F544" s="25"/>
      <c r="G544" s="25"/>
    </row>
    <row r="545" spans="1:7" x14ac:dyDescent="0.2">
      <c r="A545" s="25"/>
      <c r="B545" s="25"/>
      <c r="C545" s="25"/>
      <c r="D545" s="25"/>
      <c r="E545" s="25"/>
      <c r="F545" s="25"/>
      <c r="G545" s="25"/>
    </row>
    <row r="546" spans="1:7" x14ac:dyDescent="0.2">
      <c r="A546" s="25"/>
      <c r="B546" s="25"/>
      <c r="C546" s="25"/>
      <c r="D546" s="25"/>
      <c r="E546" s="25"/>
      <c r="F546" s="25"/>
      <c r="G546" s="25"/>
    </row>
    <row r="547" spans="1:7" x14ac:dyDescent="0.2">
      <c r="A547" s="25"/>
      <c r="B547" s="25"/>
      <c r="C547" s="25"/>
      <c r="D547" s="25"/>
      <c r="E547" s="25"/>
      <c r="F547" s="25"/>
      <c r="G547" s="25"/>
    </row>
    <row r="548" spans="1:7" x14ac:dyDescent="0.2">
      <c r="A548" s="25"/>
      <c r="B548" s="25"/>
      <c r="C548" s="25"/>
      <c r="D548" s="25"/>
      <c r="E548" s="25"/>
      <c r="F548" s="25"/>
      <c r="G548" s="25"/>
    </row>
    <row r="549" spans="1:7" x14ac:dyDescent="0.2">
      <c r="A549" s="25"/>
      <c r="B549" s="25"/>
      <c r="C549" s="25"/>
      <c r="D549" s="25"/>
      <c r="E549" s="25"/>
      <c r="F549" s="25"/>
      <c r="G549" s="25"/>
    </row>
    <row r="550" spans="1:7" x14ac:dyDescent="0.2">
      <c r="A550" s="25"/>
      <c r="B550" s="25"/>
      <c r="C550" s="25"/>
      <c r="D550" s="25"/>
      <c r="E550" s="25"/>
      <c r="F550" s="25"/>
      <c r="G550" s="25"/>
    </row>
    <row r="551" spans="1:7" x14ac:dyDescent="0.2">
      <c r="A551" s="25"/>
      <c r="B551" s="25"/>
      <c r="C551" s="25"/>
      <c r="D551" s="25"/>
      <c r="E551" s="25"/>
      <c r="F551" s="25"/>
      <c r="G551" s="25"/>
    </row>
    <row r="552" spans="1:7" x14ac:dyDescent="0.2">
      <c r="A552" s="25"/>
      <c r="B552" s="25"/>
      <c r="C552" s="25"/>
      <c r="D552" s="25"/>
      <c r="E552" s="25"/>
      <c r="F552" s="25"/>
      <c r="G552" s="25"/>
    </row>
    <row r="553" spans="1:7" x14ac:dyDescent="0.2">
      <c r="A553" s="25"/>
      <c r="B553" s="25"/>
      <c r="C553" s="25"/>
      <c r="D553" s="25"/>
      <c r="E553" s="25"/>
      <c r="F553" s="25"/>
      <c r="G553" s="25"/>
    </row>
    <row r="554" spans="1:7" x14ac:dyDescent="0.2">
      <c r="A554" s="25"/>
      <c r="B554" s="25"/>
      <c r="C554" s="25"/>
      <c r="D554" s="25"/>
      <c r="E554" s="25"/>
      <c r="F554" s="25"/>
      <c r="G554" s="25"/>
    </row>
    <row r="555" spans="1:7" x14ac:dyDescent="0.2">
      <c r="A555" s="25"/>
      <c r="B555" s="25"/>
      <c r="C555" s="25"/>
      <c r="D555" s="25"/>
      <c r="E555" s="25"/>
      <c r="F555" s="25"/>
      <c r="G555" s="25"/>
    </row>
    <row r="556" spans="1:7" x14ac:dyDescent="0.2">
      <c r="A556" s="25"/>
      <c r="B556" s="25"/>
      <c r="C556" s="25"/>
      <c r="D556" s="25"/>
      <c r="E556" s="25"/>
      <c r="F556" s="25"/>
      <c r="G556" s="25"/>
    </row>
    <row r="557" spans="1:7" x14ac:dyDescent="0.2">
      <c r="A557" s="25"/>
      <c r="B557" s="25"/>
      <c r="C557" s="25"/>
      <c r="D557" s="25"/>
      <c r="E557" s="25"/>
      <c r="F557" s="25"/>
      <c r="G557" s="25"/>
    </row>
    <row r="558" spans="1:7" x14ac:dyDescent="0.2">
      <c r="A558" s="25"/>
      <c r="B558" s="25"/>
      <c r="C558" s="25"/>
      <c r="D558" s="25"/>
      <c r="E558" s="25"/>
      <c r="F558" s="25"/>
      <c r="G558" s="25"/>
    </row>
    <row r="559" spans="1:7" x14ac:dyDescent="0.2">
      <c r="A559" s="25"/>
      <c r="B559" s="25"/>
      <c r="C559" s="25"/>
      <c r="D559" s="25"/>
      <c r="E559" s="25"/>
      <c r="F559" s="25"/>
      <c r="G559" s="25"/>
    </row>
    <row r="560" spans="1:7" x14ac:dyDescent="0.2">
      <c r="A560" s="25"/>
      <c r="B560" s="25"/>
      <c r="C560" s="25"/>
      <c r="D560" s="25"/>
      <c r="E560" s="25"/>
      <c r="F560" s="25"/>
      <c r="G560" s="25"/>
    </row>
    <row r="561" spans="1:7" x14ac:dyDescent="0.2">
      <c r="A561" s="25"/>
      <c r="B561" s="25"/>
      <c r="C561" s="25"/>
      <c r="D561" s="25"/>
      <c r="E561" s="25"/>
      <c r="F561" s="25"/>
      <c r="G561" s="25"/>
    </row>
    <row r="562" spans="1:7" x14ac:dyDescent="0.2">
      <c r="A562" s="25"/>
      <c r="B562" s="25"/>
      <c r="C562" s="25"/>
      <c r="D562" s="25"/>
      <c r="E562" s="25"/>
      <c r="F562" s="25"/>
      <c r="G562" s="25"/>
    </row>
    <row r="563" spans="1:7" x14ac:dyDescent="0.2">
      <c r="A563" s="25"/>
      <c r="B563" s="25"/>
      <c r="C563" s="25"/>
      <c r="D563" s="25"/>
      <c r="E563" s="25"/>
      <c r="F563" s="25"/>
      <c r="G563" s="25"/>
    </row>
    <row r="564" spans="1:7" x14ac:dyDescent="0.2">
      <c r="A564" s="25"/>
      <c r="B564" s="25"/>
      <c r="C564" s="25"/>
      <c r="D564" s="25"/>
      <c r="E564" s="25"/>
      <c r="F564" s="25"/>
      <c r="G564" s="25"/>
    </row>
    <row r="565" spans="1:7" x14ac:dyDescent="0.2">
      <c r="A565" s="25"/>
      <c r="B565" s="25"/>
      <c r="C565" s="25"/>
      <c r="D565" s="25"/>
      <c r="E565" s="25"/>
      <c r="F565" s="25"/>
      <c r="G565" s="25"/>
    </row>
    <row r="566" spans="1:7" x14ac:dyDescent="0.2">
      <c r="A566" s="25"/>
      <c r="B566" s="25"/>
      <c r="C566" s="25"/>
      <c r="D566" s="25"/>
      <c r="E566" s="25"/>
      <c r="F566" s="25"/>
      <c r="G566" s="25"/>
    </row>
    <row r="567" spans="1:7" x14ac:dyDescent="0.2">
      <c r="A567" s="25"/>
      <c r="B567" s="25"/>
      <c r="C567" s="25"/>
      <c r="D567" s="25"/>
      <c r="E567" s="25"/>
      <c r="F567" s="25"/>
      <c r="G567" s="25"/>
    </row>
    <row r="568" spans="1:7" x14ac:dyDescent="0.2">
      <c r="A568" s="25"/>
      <c r="B568" s="25"/>
      <c r="C568" s="25"/>
      <c r="D568" s="25"/>
      <c r="E568" s="25"/>
      <c r="F568" s="25"/>
      <c r="G568" s="25"/>
    </row>
    <row r="569" spans="1:7" x14ac:dyDescent="0.2">
      <c r="A569" s="25"/>
      <c r="B569" s="25"/>
      <c r="C569" s="25"/>
      <c r="D569" s="25"/>
      <c r="E569" s="25"/>
      <c r="F569" s="25"/>
      <c r="G569" s="25"/>
    </row>
    <row r="570" spans="1:7" x14ac:dyDescent="0.2">
      <c r="A570" s="25"/>
      <c r="B570" s="25"/>
      <c r="C570" s="25"/>
      <c r="D570" s="25"/>
      <c r="E570" s="25"/>
      <c r="F570" s="25"/>
      <c r="G570" s="25"/>
    </row>
    <row r="571" spans="1:7" x14ac:dyDescent="0.2">
      <c r="A571" s="25"/>
      <c r="B571" s="25"/>
      <c r="C571" s="25"/>
      <c r="D571" s="25"/>
      <c r="E571" s="25"/>
      <c r="F571" s="25"/>
      <c r="G571" s="25"/>
    </row>
    <row r="572" spans="1:7" x14ac:dyDescent="0.2">
      <c r="A572" s="25"/>
      <c r="B572" s="25"/>
      <c r="C572" s="25"/>
      <c r="D572" s="25"/>
      <c r="E572" s="25"/>
      <c r="F572" s="25"/>
      <c r="G572" s="25"/>
    </row>
    <row r="573" spans="1:7" x14ac:dyDescent="0.2">
      <c r="A573" s="25"/>
      <c r="B573" s="25"/>
      <c r="C573" s="25"/>
      <c r="D573" s="25"/>
      <c r="E573" s="25"/>
      <c r="F573" s="25"/>
      <c r="G573" s="25"/>
    </row>
    <row r="574" spans="1:7" x14ac:dyDescent="0.2">
      <c r="A574" s="25"/>
      <c r="B574" s="25"/>
      <c r="C574" s="25"/>
      <c r="D574" s="25"/>
      <c r="E574" s="25"/>
      <c r="F574" s="25"/>
      <c r="G574" s="25"/>
    </row>
    <row r="575" spans="1:7" x14ac:dyDescent="0.2">
      <c r="A575" s="25"/>
      <c r="B575" s="25"/>
      <c r="C575" s="25"/>
      <c r="D575" s="25"/>
      <c r="E575" s="25"/>
      <c r="F575" s="25"/>
      <c r="G575" s="25"/>
    </row>
    <row r="576" spans="1:7" x14ac:dyDescent="0.2">
      <c r="A576" s="25"/>
      <c r="B576" s="25"/>
      <c r="C576" s="25"/>
      <c r="D576" s="25"/>
      <c r="E576" s="25"/>
      <c r="F576" s="25"/>
      <c r="G576" s="25"/>
    </row>
    <row r="577" spans="1:7" x14ac:dyDescent="0.2">
      <c r="A577" s="25"/>
      <c r="B577" s="25"/>
      <c r="C577" s="25"/>
      <c r="D577" s="25"/>
      <c r="E577" s="25"/>
      <c r="F577" s="25"/>
      <c r="G577" s="25"/>
    </row>
    <row r="578" spans="1:7" x14ac:dyDescent="0.2">
      <c r="A578" s="25"/>
      <c r="B578" s="25"/>
      <c r="C578" s="25"/>
      <c r="D578" s="25"/>
      <c r="E578" s="25"/>
      <c r="F578" s="25"/>
      <c r="G578" s="25"/>
    </row>
    <row r="579" spans="1:7" x14ac:dyDescent="0.2">
      <c r="A579" s="25"/>
      <c r="B579" s="25"/>
      <c r="C579" s="25"/>
      <c r="D579" s="25"/>
      <c r="E579" s="25"/>
      <c r="F579" s="25"/>
      <c r="G579" s="25"/>
    </row>
    <row r="580" spans="1:7" x14ac:dyDescent="0.2">
      <c r="A580" s="25"/>
      <c r="B580" s="25"/>
      <c r="C580" s="25"/>
      <c r="D580" s="25"/>
      <c r="E580" s="25"/>
      <c r="F580" s="25"/>
      <c r="G580" s="25"/>
    </row>
    <row r="581" spans="1:7" x14ac:dyDescent="0.2">
      <c r="A581" s="25"/>
      <c r="B581" s="25"/>
      <c r="C581" s="25"/>
      <c r="D581" s="25"/>
      <c r="E581" s="25"/>
      <c r="F581" s="25"/>
      <c r="G581" s="25"/>
    </row>
    <row r="582" spans="1:7" x14ac:dyDescent="0.2">
      <c r="A582" s="25"/>
      <c r="B582" s="25"/>
      <c r="C582" s="25"/>
      <c r="D582" s="25"/>
      <c r="E582" s="25"/>
      <c r="F582" s="25"/>
      <c r="G582" s="25"/>
    </row>
    <row r="583" spans="1:7" x14ac:dyDescent="0.2">
      <c r="A583" s="25"/>
      <c r="B583" s="25"/>
      <c r="C583" s="25"/>
      <c r="D583" s="25"/>
      <c r="E583" s="25"/>
      <c r="F583" s="25"/>
      <c r="G583" s="25"/>
    </row>
    <row r="584" spans="1:7" x14ac:dyDescent="0.2">
      <c r="A584" s="25"/>
      <c r="B584" s="25"/>
      <c r="C584" s="25"/>
      <c r="D584" s="25"/>
      <c r="E584" s="25"/>
      <c r="F584" s="25"/>
      <c r="G584" s="25"/>
    </row>
    <row r="585" spans="1:7" x14ac:dyDescent="0.2">
      <c r="A585" s="25"/>
      <c r="B585" s="25"/>
      <c r="C585" s="25"/>
      <c r="D585" s="25"/>
      <c r="E585" s="25"/>
      <c r="F585" s="25"/>
      <c r="G585" s="25"/>
    </row>
    <row r="586" spans="1:7" x14ac:dyDescent="0.2">
      <c r="A586" s="25"/>
      <c r="B586" s="25"/>
      <c r="C586" s="25"/>
      <c r="D586" s="25"/>
      <c r="E586" s="25"/>
      <c r="F586" s="25"/>
      <c r="G586" s="25"/>
    </row>
    <row r="587" spans="1:7" x14ac:dyDescent="0.2">
      <c r="A587" s="25"/>
      <c r="B587" s="25"/>
      <c r="C587" s="25"/>
      <c r="D587" s="25"/>
      <c r="E587" s="25"/>
      <c r="F587" s="25"/>
      <c r="G587" s="25"/>
    </row>
    <row r="588" spans="1:7" x14ac:dyDescent="0.2">
      <c r="A588" s="25"/>
      <c r="B588" s="25"/>
      <c r="C588" s="25"/>
      <c r="D588" s="25"/>
      <c r="E588" s="25"/>
      <c r="F588" s="25"/>
      <c r="G588" s="25"/>
    </row>
    <row r="589" spans="1:7" x14ac:dyDescent="0.2">
      <c r="A589" s="25"/>
      <c r="B589" s="25"/>
      <c r="C589" s="25"/>
      <c r="D589" s="25"/>
      <c r="E589" s="25"/>
      <c r="F589" s="25"/>
      <c r="G589" s="25"/>
    </row>
    <row r="590" spans="1:7" x14ac:dyDescent="0.2">
      <c r="A590" s="25"/>
      <c r="B590" s="25"/>
      <c r="C590" s="25"/>
      <c r="D590" s="25"/>
      <c r="E590" s="25"/>
      <c r="F590" s="25"/>
      <c r="G590" s="25"/>
    </row>
    <row r="591" spans="1:7" x14ac:dyDescent="0.2">
      <c r="A591" s="25"/>
      <c r="B591" s="25"/>
      <c r="C591" s="25"/>
      <c r="D591" s="25"/>
      <c r="E591" s="25"/>
      <c r="F591" s="25"/>
      <c r="G591" s="25"/>
    </row>
    <row r="592" spans="1:7" x14ac:dyDescent="0.2">
      <c r="A592" s="25"/>
      <c r="B592" s="25"/>
      <c r="C592" s="25"/>
      <c r="D592" s="25"/>
      <c r="E592" s="25"/>
      <c r="F592" s="25"/>
      <c r="G592" s="25"/>
    </row>
    <row r="593" spans="1:7" x14ac:dyDescent="0.2">
      <c r="A593" s="25"/>
      <c r="B593" s="25"/>
      <c r="C593" s="25"/>
      <c r="D593" s="25"/>
      <c r="E593" s="25"/>
      <c r="F593" s="25"/>
      <c r="G593" s="25"/>
    </row>
    <row r="594" spans="1:7" x14ac:dyDescent="0.2">
      <c r="A594" s="25"/>
      <c r="B594" s="25"/>
      <c r="C594" s="25"/>
      <c r="D594" s="25"/>
      <c r="E594" s="25"/>
      <c r="F594" s="25"/>
      <c r="G594" s="25"/>
    </row>
    <row r="595" spans="1:7" x14ac:dyDescent="0.2">
      <c r="A595" s="25"/>
      <c r="B595" s="25"/>
      <c r="C595" s="25"/>
      <c r="D595" s="25"/>
      <c r="E595" s="25"/>
      <c r="F595" s="25"/>
      <c r="G595" s="25"/>
    </row>
    <row r="596" spans="1:7" x14ac:dyDescent="0.2">
      <c r="A596" s="25"/>
      <c r="B596" s="25"/>
      <c r="C596" s="25"/>
      <c r="D596" s="25"/>
      <c r="E596" s="25"/>
      <c r="F596" s="25"/>
      <c r="G596" s="25"/>
    </row>
    <row r="597" spans="1:7" x14ac:dyDescent="0.2">
      <c r="A597" s="25"/>
      <c r="B597" s="25"/>
      <c r="C597" s="25"/>
      <c r="D597" s="25"/>
      <c r="E597" s="25"/>
      <c r="F597" s="25"/>
      <c r="G597" s="25"/>
    </row>
    <row r="598" spans="1:7" x14ac:dyDescent="0.2">
      <c r="A598" s="25"/>
      <c r="B598" s="25"/>
      <c r="C598" s="25"/>
      <c r="D598" s="25"/>
      <c r="E598" s="25"/>
      <c r="F598" s="25"/>
      <c r="G598" s="25"/>
    </row>
    <row r="599" spans="1:7" x14ac:dyDescent="0.2">
      <c r="A599" s="25"/>
      <c r="B599" s="25"/>
      <c r="C599" s="25"/>
      <c r="D599" s="25"/>
      <c r="E599" s="25"/>
      <c r="F599" s="25"/>
      <c r="G599" s="25"/>
    </row>
    <row r="600" spans="1:7" x14ac:dyDescent="0.2">
      <c r="A600" s="25"/>
      <c r="B600" s="25"/>
      <c r="C600" s="25"/>
      <c r="D600" s="25"/>
      <c r="E600" s="25"/>
      <c r="F600" s="25"/>
      <c r="G600" s="25"/>
    </row>
    <row r="601" spans="1:7" x14ac:dyDescent="0.2">
      <c r="A601" s="25"/>
      <c r="B601" s="25"/>
      <c r="C601" s="25"/>
      <c r="D601" s="25"/>
      <c r="E601" s="25"/>
      <c r="F601" s="25"/>
      <c r="G601" s="25"/>
    </row>
    <row r="602" spans="1:7" x14ac:dyDescent="0.2">
      <c r="A602" s="25"/>
      <c r="B602" s="25"/>
      <c r="C602" s="25"/>
      <c r="D602" s="25"/>
      <c r="E602" s="25"/>
      <c r="F602" s="25"/>
      <c r="G602" s="25"/>
    </row>
    <row r="603" spans="1:7" x14ac:dyDescent="0.2">
      <c r="A603" s="25"/>
      <c r="B603" s="25"/>
      <c r="C603" s="25"/>
      <c r="D603" s="25"/>
      <c r="E603" s="25"/>
      <c r="F603" s="25"/>
      <c r="G603" s="25"/>
    </row>
    <row r="604" spans="1:7" x14ac:dyDescent="0.2">
      <c r="A604" s="25"/>
      <c r="B604" s="25"/>
      <c r="C604" s="25"/>
      <c r="D604" s="25"/>
      <c r="E604" s="25"/>
      <c r="F604" s="25"/>
      <c r="G604" s="25"/>
    </row>
    <row r="605" spans="1:7" x14ac:dyDescent="0.2">
      <c r="A605" s="25"/>
      <c r="B605" s="25"/>
      <c r="C605" s="25"/>
      <c r="D605" s="25"/>
      <c r="E605" s="25"/>
      <c r="F605" s="25"/>
      <c r="G605" s="25"/>
    </row>
    <row r="606" spans="1:7" x14ac:dyDescent="0.2">
      <c r="A606" s="25"/>
      <c r="B606" s="25"/>
      <c r="C606" s="25"/>
      <c r="D606" s="25"/>
      <c r="E606" s="25"/>
      <c r="F606" s="25"/>
      <c r="G606" s="25"/>
    </row>
    <row r="607" spans="1:7" x14ac:dyDescent="0.2">
      <c r="A607" s="25"/>
      <c r="B607" s="25"/>
      <c r="C607" s="25"/>
      <c r="D607" s="25"/>
      <c r="E607" s="25"/>
      <c r="F607" s="25"/>
      <c r="G607" s="25"/>
    </row>
    <row r="608" spans="1:7" x14ac:dyDescent="0.2">
      <c r="A608" s="25"/>
      <c r="B608" s="25"/>
      <c r="C608" s="25"/>
      <c r="D608" s="25"/>
      <c r="E608" s="25"/>
      <c r="F608" s="25"/>
      <c r="G608" s="25"/>
    </row>
    <row r="609" spans="1:7" x14ac:dyDescent="0.2">
      <c r="A609" s="25"/>
      <c r="B609" s="25"/>
      <c r="C609" s="25"/>
      <c r="D609" s="25"/>
      <c r="E609" s="25"/>
      <c r="F609" s="25"/>
      <c r="G609" s="25"/>
    </row>
    <row r="610" spans="1:7" x14ac:dyDescent="0.2">
      <c r="A610" s="25"/>
      <c r="B610" s="25"/>
      <c r="C610" s="25"/>
      <c r="D610" s="25"/>
      <c r="E610" s="25"/>
      <c r="F610" s="25"/>
      <c r="G610" s="25"/>
    </row>
    <row r="611" spans="1:7" x14ac:dyDescent="0.2">
      <c r="A611" s="25"/>
      <c r="B611" s="25"/>
      <c r="C611" s="25"/>
      <c r="D611" s="25"/>
      <c r="E611" s="25"/>
      <c r="F611" s="25"/>
      <c r="G611" s="25"/>
    </row>
    <row r="612" spans="1:7" x14ac:dyDescent="0.2">
      <c r="A612" s="25"/>
      <c r="B612" s="25"/>
      <c r="C612" s="25"/>
      <c r="D612" s="25"/>
      <c r="E612" s="25"/>
      <c r="F612" s="25"/>
      <c r="G612" s="25"/>
    </row>
    <row r="613" spans="1:7" x14ac:dyDescent="0.2">
      <c r="A613" s="25"/>
      <c r="B613" s="25"/>
      <c r="C613" s="25"/>
      <c r="D613" s="25"/>
      <c r="E613" s="25"/>
      <c r="F613" s="25"/>
      <c r="G613" s="25"/>
    </row>
    <row r="614" spans="1:7" x14ac:dyDescent="0.2">
      <c r="A614" s="25"/>
      <c r="B614" s="25"/>
      <c r="C614" s="25"/>
      <c r="D614" s="25"/>
      <c r="E614" s="25"/>
      <c r="F614" s="25"/>
      <c r="G614" s="25"/>
    </row>
    <row r="615" spans="1:7" x14ac:dyDescent="0.2">
      <c r="A615" s="25"/>
      <c r="B615" s="25"/>
      <c r="C615" s="25"/>
      <c r="D615" s="25"/>
      <c r="E615" s="25"/>
      <c r="F615" s="25"/>
      <c r="G615" s="25"/>
    </row>
    <row r="616" spans="1:7" x14ac:dyDescent="0.2">
      <c r="A616" s="25"/>
      <c r="B616" s="25"/>
      <c r="C616" s="25"/>
      <c r="D616" s="25"/>
      <c r="E616" s="25"/>
      <c r="F616" s="25"/>
      <c r="G616" s="25"/>
    </row>
    <row r="617" spans="1:7" x14ac:dyDescent="0.2">
      <c r="A617" s="25"/>
      <c r="B617" s="25"/>
      <c r="C617" s="25"/>
      <c r="D617" s="25"/>
      <c r="E617" s="25"/>
      <c r="F617" s="25"/>
      <c r="G617" s="25"/>
    </row>
    <row r="618" spans="1:7" x14ac:dyDescent="0.2">
      <c r="A618" s="25"/>
      <c r="B618" s="25"/>
      <c r="C618" s="25"/>
      <c r="D618" s="25"/>
      <c r="E618" s="25"/>
      <c r="F618" s="25"/>
      <c r="G618" s="25"/>
    </row>
    <row r="619" spans="1:7" x14ac:dyDescent="0.2">
      <c r="A619" s="25"/>
      <c r="B619" s="25"/>
      <c r="C619" s="25"/>
      <c r="D619" s="25"/>
      <c r="E619" s="25"/>
      <c r="F619" s="25"/>
      <c r="G619" s="25"/>
    </row>
    <row r="620" spans="1:7" x14ac:dyDescent="0.2">
      <c r="A620" s="25"/>
      <c r="B620" s="25"/>
      <c r="C620" s="25"/>
      <c r="D620" s="25"/>
      <c r="E620" s="25"/>
      <c r="F620" s="25"/>
      <c r="G620" s="25"/>
    </row>
    <row r="621" spans="1:7" x14ac:dyDescent="0.2">
      <c r="A621" s="25"/>
      <c r="B621" s="25"/>
      <c r="C621" s="25"/>
      <c r="D621" s="25"/>
      <c r="E621" s="25"/>
      <c r="F621" s="25"/>
      <c r="G621" s="25"/>
    </row>
    <row r="622" spans="1:7" x14ac:dyDescent="0.2">
      <c r="A622" s="25"/>
      <c r="B622" s="25"/>
      <c r="C622" s="25"/>
      <c r="D622" s="25"/>
      <c r="E622" s="25"/>
      <c r="F622" s="25"/>
      <c r="G622" s="25"/>
    </row>
    <row r="623" spans="1:7" x14ac:dyDescent="0.2">
      <c r="A623" s="25"/>
      <c r="B623" s="25"/>
      <c r="C623" s="25"/>
      <c r="D623" s="25"/>
      <c r="E623" s="25"/>
      <c r="F623" s="25"/>
      <c r="G623" s="25"/>
    </row>
    <row r="624" spans="1:7" x14ac:dyDescent="0.2">
      <c r="A624" s="25"/>
      <c r="B624" s="25"/>
      <c r="C624" s="25"/>
      <c r="D624" s="25"/>
      <c r="E624" s="25"/>
      <c r="F624" s="25"/>
      <c r="G624" s="25"/>
    </row>
    <row r="625" spans="1:7" x14ac:dyDescent="0.2">
      <c r="A625" s="25"/>
      <c r="B625" s="25"/>
      <c r="C625" s="25"/>
      <c r="D625" s="25"/>
      <c r="E625" s="25"/>
      <c r="F625" s="25"/>
      <c r="G625" s="25"/>
    </row>
    <row r="626" spans="1:7" x14ac:dyDescent="0.2">
      <c r="A626" s="25"/>
      <c r="B626" s="25"/>
      <c r="C626" s="25"/>
      <c r="D626" s="25"/>
      <c r="E626" s="25"/>
      <c r="F626" s="25"/>
      <c r="G626" s="25"/>
    </row>
    <row r="627" spans="1:7" x14ac:dyDescent="0.2">
      <c r="A627" s="25"/>
      <c r="B627" s="25"/>
      <c r="C627" s="25"/>
      <c r="D627" s="25"/>
      <c r="E627" s="25"/>
      <c r="F627" s="25"/>
      <c r="G627" s="25"/>
    </row>
    <row r="628" spans="1:7" x14ac:dyDescent="0.2">
      <c r="A628" s="25"/>
      <c r="B628" s="25"/>
      <c r="C628" s="25"/>
      <c r="D628" s="25"/>
      <c r="E628" s="25"/>
      <c r="F628" s="25"/>
      <c r="G628" s="25"/>
    </row>
    <row r="629" spans="1:7" x14ac:dyDescent="0.2">
      <c r="A629" s="25"/>
      <c r="B629" s="25"/>
      <c r="C629" s="25"/>
      <c r="D629" s="25"/>
      <c r="E629" s="25"/>
      <c r="F629" s="25"/>
      <c r="G629" s="25"/>
    </row>
    <row r="630" spans="1:7" x14ac:dyDescent="0.2">
      <c r="A630" s="25"/>
      <c r="B630" s="25"/>
      <c r="C630" s="25"/>
      <c r="D630" s="25"/>
      <c r="E630" s="25"/>
      <c r="F630" s="25"/>
      <c r="G630" s="25"/>
    </row>
    <row r="631" spans="1:7" x14ac:dyDescent="0.2">
      <c r="A631" s="25"/>
      <c r="B631" s="25"/>
      <c r="C631" s="25"/>
      <c r="D631" s="25"/>
      <c r="E631" s="25"/>
      <c r="F631" s="25"/>
      <c r="G631" s="25"/>
    </row>
    <row r="632" spans="1:7" x14ac:dyDescent="0.2">
      <c r="A632" s="25"/>
      <c r="B632" s="25"/>
      <c r="C632" s="25"/>
      <c r="D632" s="25"/>
      <c r="E632" s="25"/>
      <c r="F632" s="25"/>
      <c r="G632" s="25"/>
    </row>
    <row r="633" spans="1:7" x14ac:dyDescent="0.2">
      <c r="A633" s="25"/>
      <c r="B633" s="25"/>
      <c r="C633" s="25"/>
      <c r="D633" s="25"/>
      <c r="E633" s="25"/>
      <c r="F633" s="25"/>
      <c r="G633" s="25"/>
    </row>
    <row r="634" spans="1:7" x14ac:dyDescent="0.2">
      <c r="A634" s="25"/>
      <c r="B634" s="25"/>
      <c r="C634" s="25"/>
      <c r="D634" s="25"/>
      <c r="E634" s="25"/>
      <c r="F634" s="25"/>
      <c r="G634" s="25"/>
    </row>
    <row r="635" spans="1:7" x14ac:dyDescent="0.2">
      <c r="A635" s="25"/>
      <c r="B635" s="25"/>
      <c r="C635" s="25"/>
      <c r="D635" s="25"/>
      <c r="E635" s="25"/>
      <c r="F635" s="25"/>
      <c r="G635" s="25"/>
    </row>
    <row r="636" spans="1:7" x14ac:dyDescent="0.2">
      <c r="A636" s="25"/>
      <c r="B636" s="25"/>
      <c r="C636" s="25"/>
      <c r="D636" s="25"/>
      <c r="E636" s="25"/>
      <c r="F636" s="25"/>
      <c r="G636" s="25"/>
    </row>
    <row r="637" spans="1:7" x14ac:dyDescent="0.2">
      <c r="A637" s="25"/>
      <c r="B637" s="25"/>
      <c r="C637" s="25"/>
      <c r="D637" s="25"/>
      <c r="E637" s="25"/>
      <c r="F637" s="25"/>
      <c r="G637" s="25"/>
    </row>
    <row r="638" spans="1:7" x14ac:dyDescent="0.2">
      <c r="A638" s="25"/>
      <c r="B638" s="25"/>
      <c r="C638" s="25"/>
      <c r="D638" s="25"/>
      <c r="E638" s="25"/>
      <c r="F638" s="25"/>
      <c r="G638" s="25"/>
    </row>
    <row r="639" spans="1:7" x14ac:dyDescent="0.2">
      <c r="A639" s="25"/>
      <c r="B639" s="25"/>
      <c r="C639" s="25"/>
      <c r="D639" s="25"/>
      <c r="E639" s="25"/>
      <c r="F639" s="25"/>
      <c r="G639" s="25"/>
    </row>
    <row r="640" spans="1:7" x14ac:dyDescent="0.2">
      <c r="A640" s="25"/>
      <c r="B640" s="25"/>
      <c r="C640" s="25"/>
      <c r="D640" s="25"/>
      <c r="E640" s="25"/>
      <c r="F640" s="25"/>
      <c r="G640" s="25"/>
    </row>
    <row r="641" spans="1:7" x14ac:dyDescent="0.2">
      <c r="A641" s="25"/>
      <c r="B641" s="25"/>
      <c r="C641" s="25"/>
      <c r="D641" s="25"/>
      <c r="E641" s="25"/>
      <c r="F641" s="25"/>
      <c r="G641" s="25"/>
    </row>
    <row r="642" spans="1:7" x14ac:dyDescent="0.2">
      <c r="A642" s="25"/>
      <c r="B642" s="25"/>
      <c r="C642" s="25"/>
      <c r="D642" s="25"/>
      <c r="E642" s="25"/>
      <c r="F642" s="25"/>
      <c r="G642" s="25"/>
    </row>
    <row r="643" spans="1:7" x14ac:dyDescent="0.2">
      <c r="A643" s="25"/>
      <c r="B643" s="25"/>
      <c r="C643" s="25"/>
      <c r="D643" s="25"/>
      <c r="E643" s="25"/>
      <c r="F643" s="25"/>
      <c r="G643" s="25"/>
    </row>
    <row r="644" spans="1:7" x14ac:dyDescent="0.2">
      <c r="A644" s="25"/>
      <c r="B644" s="25"/>
      <c r="C644" s="25"/>
      <c r="D644" s="25"/>
      <c r="E644" s="25"/>
      <c r="F644" s="25"/>
      <c r="G644" s="25"/>
    </row>
    <row r="645" spans="1:7" x14ac:dyDescent="0.2">
      <c r="A645" s="25"/>
      <c r="B645" s="25"/>
      <c r="C645" s="25"/>
      <c r="D645" s="25"/>
      <c r="E645" s="25"/>
      <c r="F645" s="25"/>
      <c r="G645" s="25"/>
    </row>
    <row r="646" spans="1:7" x14ac:dyDescent="0.2">
      <c r="A646" s="25"/>
      <c r="B646" s="25"/>
      <c r="C646" s="25"/>
      <c r="D646" s="25"/>
      <c r="E646" s="25"/>
      <c r="F646" s="25"/>
      <c r="G646" s="25"/>
    </row>
    <row r="647" spans="1:7" x14ac:dyDescent="0.2">
      <c r="A647" s="25"/>
      <c r="B647" s="25"/>
      <c r="C647" s="25"/>
      <c r="D647" s="25"/>
      <c r="E647" s="25"/>
      <c r="F647" s="25"/>
      <c r="G647" s="25"/>
    </row>
    <row r="648" spans="1:7" x14ac:dyDescent="0.2">
      <c r="A648" s="25"/>
      <c r="B648" s="25"/>
      <c r="C648" s="25"/>
      <c r="D648" s="25"/>
      <c r="E648" s="25"/>
      <c r="F648" s="25"/>
      <c r="G648" s="25"/>
    </row>
    <row r="649" spans="1:7" x14ac:dyDescent="0.2">
      <c r="A649" s="25"/>
      <c r="B649" s="25"/>
      <c r="C649" s="25"/>
      <c r="D649" s="25"/>
      <c r="E649" s="25"/>
      <c r="F649" s="25"/>
      <c r="G649" s="25"/>
    </row>
    <row r="650" spans="1:7" x14ac:dyDescent="0.2">
      <c r="A650" s="25"/>
      <c r="B650" s="25"/>
      <c r="C650" s="25"/>
      <c r="D650" s="25"/>
      <c r="E650" s="25"/>
      <c r="F650" s="25"/>
      <c r="G650" s="25"/>
    </row>
    <row r="651" spans="1:7" x14ac:dyDescent="0.2">
      <c r="A651" s="25"/>
      <c r="B651" s="25"/>
      <c r="C651" s="25"/>
      <c r="D651" s="25"/>
      <c r="E651" s="25"/>
      <c r="F651" s="25"/>
      <c r="G651" s="25"/>
    </row>
    <row r="652" spans="1:7" x14ac:dyDescent="0.2">
      <c r="A652" s="25"/>
      <c r="B652" s="25"/>
      <c r="C652" s="25"/>
      <c r="D652" s="25"/>
      <c r="E652" s="25"/>
      <c r="F652" s="25"/>
      <c r="G652" s="25"/>
    </row>
    <row r="653" spans="1:7" x14ac:dyDescent="0.2">
      <c r="A653" s="25"/>
      <c r="B653" s="25"/>
      <c r="C653" s="25"/>
      <c r="D653" s="25"/>
      <c r="E653" s="25"/>
      <c r="F653" s="25"/>
      <c r="G653" s="25"/>
    </row>
    <row r="654" spans="1:7" x14ac:dyDescent="0.2">
      <c r="A654" s="25"/>
      <c r="B654" s="25"/>
      <c r="C654" s="25"/>
      <c r="D654" s="25"/>
      <c r="E654" s="25"/>
      <c r="F654" s="25"/>
      <c r="G654" s="25"/>
    </row>
    <row r="655" spans="1:7" x14ac:dyDescent="0.2">
      <c r="A655" s="25"/>
      <c r="B655" s="25"/>
      <c r="C655" s="25"/>
      <c r="D655" s="25"/>
      <c r="E655" s="25"/>
      <c r="F655" s="25"/>
      <c r="G655" s="25"/>
    </row>
    <row r="656" spans="1:7" x14ac:dyDescent="0.2">
      <c r="A656" s="25"/>
      <c r="B656" s="25"/>
      <c r="C656" s="25"/>
      <c r="D656" s="25"/>
      <c r="E656" s="25"/>
      <c r="F656" s="25"/>
      <c r="G656" s="25"/>
    </row>
    <row r="657" spans="1:7" x14ac:dyDescent="0.2">
      <c r="A657" s="25"/>
      <c r="B657" s="25"/>
      <c r="C657" s="25"/>
      <c r="D657" s="25"/>
      <c r="E657" s="25"/>
      <c r="F657" s="25"/>
      <c r="G657" s="25"/>
    </row>
    <row r="658" spans="1:7" x14ac:dyDescent="0.2">
      <c r="A658" s="25"/>
      <c r="B658" s="25"/>
      <c r="C658" s="25"/>
      <c r="D658" s="25"/>
      <c r="E658" s="25"/>
      <c r="F658" s="25"/>
      <c r="G658" s="25"/>
    </row>
    <row r="659" spans="1:7" x14ac:dyDescent="0.2">
      <c r="A659" s="25"/>
      <c r="B659" s="25"/>
      <c r="C659" s="25"/>
      <c r="D659" s="25"/>
      <c r="E659" s="25"/>
      <c r="F659" s="25"/>
      <c r="G659" s="25"/>
    </row>
    <row r="660" spans="1:7" x14ac:dyDescent="0.2">
      <c r="A660" s="25"/>
      <c r="B660" s="25"/>
      <c r="C660" s="25"/>
      <c r="D660" s="25"/>
      <c r="E660" s="25"/>
      <c r="F660" s="25"/>
      <c r="G660" s="25"/>
    </row>
    <row r="661" spans="1:7" x14ac:dyDescent="0.2">
      <c r="A661" s="25"/>
      <c r="B661" s="25"/>
      <c r="C661" s="25"/>
      <c r="D661" s="25"/>
      <c r="E661" s="25"/>
      <c r="F661" s="25"/>
      <c r="G661" s="25"/>
    </row>
    <row r="662" spans="1:7" x14ac:dyDescent="0.2">
      <c r="A662" s="25"/>
      <c r="B662" s="25"/>
      <c r="C662" s="25"/>
      <c r="D662" s="25"/>
      <c r="E662" s="25"/>
      <c r="F662" s="25"/>
      <c r="G662" s="25"/>
    </row>
    <row r="663" spans="1:7" x14ac:dyDescent="0.2">
      <c r="A663" s="25"/>
      <c r="B663" s="25"/>
      <c r="C663" s="25"/>
      <c r="D663" s="25"/>
      <c r="E663" s="25"/>
      <c r="F663" s="25"/>
      <c r="G663" s="25"/>
    </row>
    <row r="664" spans="1:7" x14ac:dyDescent="0.2">
      <c r="A664" s="25"/>
      <c r="B664" s="25"/>
      <c r="C664" s="25"/>
      <c r="D664" s="25"/>
      <c r="E664" s="25"/>
      <c r="F664" s="25"/>
      <c r="G664" s="25"/>
    </row>
    <row r="665" spans="1:7" x14ac:dyDescent="0.2">
      <c r="A665" s="25"/>
      <c r="B665" s="25"/>
      <c r="C665" s="25"/>
      <c r="D665" s="25"/>
      <c r="E665" s="25"/>
      <c r="F665" s="25"/>
      <c r="G665" s="25"/>
    </row>
    <row r="666" spans="1:7" x14ac:dyDescent="0.2">
      <c r="A666" s="25"/>
      <c r="B666" s="25"/>
      <c r="C666" s="25"/>
      <c r="D666" s="25"/>
      <c r="E666" s="25"/>
      <c r="F666" s="25"/>
      <c r="G666" s="25"/>
    </row>
    <row r="667" spans="1:7" x14ac:dyDescent="0.2">
      <c r="A667" s="25"/>
      <c r="B667" s="25"/>
      <c r="C667" s="25"/>
      <c r="D667" s="25"/>
      <c r="E667" s="25"/>
      <c r="F667" s="25"/>
      <c r="G667" s="25"/>
    </row>
    <row r="668" spans="1:7" x14ac:dyDescent="0.2">
      <c r="A668" s="25"/>
      <c r="B668" s="25"/>
      <c r="C668" s="25"/>
      <c r="D668" s="25"/>
      <c r="E668" s="25"/>
      <c r="F668" s="25"/>
      <c r="G668" s="25"/>
    </row>
    <row r="669" spans="1:7" x14ac:dyDescent="0.2">
      <c r="A669" s="25"/>
      <c r="B669" s="25"/>
      <c r="C669" s="25"/>
      <c r="D669" s="25"/>
      <c r="E669" s="25"/>
      <c r="F669" s="25"/>
      <c r="G669" s="25"/>
    </row>
    <row r="670" spans="1:7" x14ac:dyDescent="0.2">
      <c r="A670" s="25"/>
      <c r="B670" s="25"/>
      <c r="C670" s="25"/>
      <c r="D670" s="25"/>
      <c r="E670" s="25"/>
      <c r="F670" s="25"/>
      <c r="G670" s="25"/>
    </row>
    <row r="671" spans="1:7" x14ac:dyDescent="0.2">
      <c r="A671" s="25"/>
      <c r="B671" s="25"/>
      <c r="C671" s="25"/>
      <c r="D671" s="25"/>
      <c r="E671" s="25"/>
      <c r="F671" s="25"/>
      <c r="G671" s="25"/>
    </row>
    <row r="672" spans="1:7" x14ac:dyDescent="0.2">
      <c r="A672" s="25"/>
      <c r="B672" s="25"/>
      <c r="C672" s="25"/>
      <c r="D672" s="25"/>
      <c r="E672" s="25"/>
      <c r="F672" s="25"/>
      <c r="G672" s="25"/>
    </row>
    <row r="673" spans="1:7" x14ac:dyDescent="0.2">
      <c r="A673" s="25"/>
      <c r="B673" s="25"/>
      <c r="C673" s="25"/>
      <c r="D673" s="25"/>
      <c r="E673" s="25"/>
      <c r="F673" s="25"/>
      <c r="G673" s="25"/>
    </row>
    <row r="674" spans="1:7" x14ac:dyDescent="0.2">
      <c r="A674" s="25"/>
      <c r="B674" s="25"/>
      <c r="C674" s="25"/>
      <c r="D674" s="25"/>
      <c r="E674" s="25"/>
      <c r="F674" s="25"/>
      <c r="G674" s="25"/>
    </row>
    <row r="675" spans="1:7" x14ac:dyDescent="0.2">
      <c r="A675" s="25"/>
      <c r="B675" s="25"/>
      <c r="C675" s="25"/>
      <c r="D675" s="25"/>
      <c r="E675" s="25"/>
      <c r="F675" s="25"/>
      <c r="G675" s="25"/>
    </row>
    <row r="676" spans="1:7" x14ac:dyDescent="0.2">
      <c r="A676" s="25"/>
      <c r="B676" s="25"/>
      <c r="C676" s="25"/>
      <c r="D676" s="25"/>
      <c r="E676" s="25"/>
      <c r="F676" s="25"/>
      <c r="G676" s="25"/>
    </row>
    <row r="677" spans="1:7" x14ac:dyDescent="0.2">
      <c r="A677" s="25"/>
      <c r="B677" s="25"/>
      <c r="C677" s="25"/>
      <c r="D677" s="25"/>
      <c r="E677" s="25"/>
      <c r="F677" s="25"/>
      <c r="G677" s="25"/>
    </row>
    <row r="678" spans="1:7" x14ac:dyDescent="0.2">
      <c r="A678" s="25"/>
      <c r="B678" s="25"/>
      <c r="C678" s="25"/>
      <c r="D678" s="25"/>
      <c r="E678" s="25"/>
      <c r="F678" s="25"/>
      <c r="G678" s="25"/>
    </row>
    <row r="679" spans="1:7" x14ac:dyDescent="0.2">
      <c r="A679" s="25"/>
      <c r="B679" s="25"/>
      <c r="C679" s="25"/>
      <c r="D679" s="25"/>
      <c r="E679" s="25"/>
      <c r="F679" s="25"/>
      <c r="G679" s="25"/>
    </row>
    <row r="680" spans="1:7" x14ac:dyDescent="0.2">
      <c r="A680" s="25"/>
      <c r="B680" s="25"/>
      <c r="C680" s="25"/>
      <c r="D680" s="25"/>
      <c r="E680" s="25"/>
      <c r="F680" s="25"/>
      <c r="G680" s="25"/>
    </row>
    <row r="681" spans="1:7" x14ac:dyDescent="0.2">
      <c r="A681" s="25"/>
      <c r="B681" s="25"/>
      <c r="C681" s="25"/>
      <c r="D681" s="25"/>
      <c r="E681" s="25"/>
      <c r="F681" s="25"/>
      <c r="G681" s="25"/>
    </row>
    <row r="682" spans="1:7" x14ac:dyDescent="0.2">
      <c r="A682" s="25"/>
      <c r="B682" s="25"/>
      <c r="C682" s="25"/>
      <c r="D682" s="25"/>
      <c r="E682" s="25"/>
      <c r="F682" s="25"/>
      <c r="G682" s="25"/>
    </row>
    <row r="683" spans="1:7" x14ac:dyDescent="0.2">
      <c r="A683" s="25"/>
      <c r="B683" s="25"/>
      <c r="C683" s="25"/>
      <c r="D683" s="25"/>
      <c r="E683" s="25"/>
      <c r="F683" s="25"/>
      <c r="G683" s="25"/>
    </row>
    <row r="684" spans="1:7" x14ac:dyDescent="0.2">
      <c r="A684" s="25"/>
      <c r="B684" s="25"/>
      <c r="C684" s="25"/>
      <c r="D684" s="25"/>
      <c r="E684" s="25"/>
      <c r="F684" s="25"/>
      <c r="G684" s="25"/>
    </row>
    <row r="685" spans="1:7" x14ac:dyDescent="0.2">
      <c r="A685" s="25"/>
      <c r="B685" s="25"/>
      <c r="C685" s="25"/>
      <c r="D685" s="25"/>
      <c r="E685" s="25"/>
      <c r="F685" s="25"/>
      <c r="G685" s="25"/>
    </row>
    <row r="686" spans="1:7" x14ac:dyDescent="0.2">
      <c r="A686" s="25"/>
      <c r="B686" s="25"/>
      <c r="C686" s="25"/>
      <c r="D686" s="25"/>
      <c r="E686" s="25"/>
      <c r="F686" s="25"/>
      <c r="G686" s="25"/>
    </row>
    <row r="687" spans="1:7" x14ac:dyDescent="0.2">
      <c r="A687" s="25"/>
      <c r="B687" s="25"/>
      <c r="C687" s="25"/>
      <c r="D687" s="25"/>
      <c r="E687" s="25"/>
      <c r="F687" s="25"/>
      <c r="G687" s="25"/>
    </row>
    <row r="688" spans="1:7" x14ac:dyDescent="0.2">
      <c r="A688" s="25"/>
      <c r="B688" s="25"/>
      <c r="C688" s="25"/>
      <c r="D688" s="25"/>
      <c r="E688" s="25"/>
      <c r="F688" s="25"/>
      <c r="G688" s="25"/>
    </row>
    <row r="689" spans="1:7" x14ac:dyDescent="0.2">
      <c r="A689" s="25"/>
      <c r="B689" s="25"/>
      <c r="C689" s="25"/>
      <c r="D689" s="25"/>
      <c r="E689" s="25"/>
      <c r="F689" s="25"/>
      <c r="G689" s="25"/>
    </row>
    <row r="690" spans="1:7" x14ac:dyDescent="0.2">
      <c r="A690" s="25"/>
      <c r="B690" s="25"/>
      <c r="C690" s="25"/>
      <c r="D690" s="25"/>
      <c r="E690" s="25"/>
      <c r="F690" s="25"/>
      <c r="G690" s="25"/>
    </row>
    <row r="691" spans="1:7" x14ac:dyDescent="0.2">
      <c r="A691" s="25"/>
      <c r="B691" s="25"/>
      <c r="C691" s="25"/>
      <c r="D691" s="25"/>
      <c r="E691" s="25"/>
      <c r="F691" s="25"/>
      <c r="G691" s="25"/>
    </row>
    <row r="692" spans="1:7" x14ac:dyDescent="0.2">
      <c r="A692" s="25"/>
      <c r="B692" s="25"/>
      <c r="C692" s="25"/>
      <c r="D692" s="25"/>
      <c r="E692" s="25"/>
      <c r="F692" s="25"/>
      <c r="G692" s="25"/>
    </row>
    <row r="693" spans="1:7" x14ac:dyDescent="0.2">
      <c r="A693" s="25"/>
      <c r="B693" s="25"/>
      <c r="C693" s="25"/>
      <c r="D693" s="25"/>
      <c r="E693" s="25"/>
      <c r="F693" s="25"/>
      <c r="G693" s="25"/>
    </row>
    <row r="694" spans="1:7" x14ac:dyDescent="0.2">
      <c r="A694" s="25"/>
      <c r="B694" s="25"/>
      <c r="C694" s="25"/>
      <c r="D694" s="25"/>
      <c r="E694" s="25"/>
      <c r="F694" s="25"/>
      <c r="G694" s="25"/>
    </row>
    <row r="695" spans="1:7" x14ac:dyDescent="0.2">
      <c r="A695" s="25"/>
      <c r="B695" s="25"/>
      <c r="C695" s="25"/>
      <c r="D695" s="25"/>
      <c r="E695" s="25"/>
      <c r="F695" s="25"/>
      <c r="G695" s="25"/>
    </row>
    <row r="696" spans="1:7" x14ac:dyDescent="0.2">
      <c r="A696" s="25"/>
      <c r="B696" s="25"/>
      <c r="C696" s="25"/>
      <c r="D696" s="25"/>
      <c r="E696" s="25"/>
      <c r="F696" s="25"/>
      <c r="G696" s="25"/>
    </row>
    <row r="697" spans="1:7" x14ac:dyDescent="0.2">
      <c r="A697" s="25"/>
      <c r="B697" s="25"/>
      <c r="C697" s="25"/>
      <c r="D697" s="25"/>
      <c r="E697" s="25"/>
      <c r="F697" s="25"/>
      <c r="G697" s="25"/>
    </row>
    <row r="698" spans="1:7" x14ac:dyDescent="0.2">
      <c r="A698" s="25"/>
      <c r="B698" s="25"/>
      <c r="C698" s="25"/>
      <c r="D698" s="25"/>
      <c r="E698" s="25"/>
      <c r="F698" s="25"/>
      <c r="G698" s="25"/>
    </row>
    <row r="699" spans="1:7" x14ac:dyDescent="0.2">
      <c r="A699" s="25"/>
      <c r="B699" s="25"/>
      <c r="C699" s="25"/>
      <c r="D699" s="25"/>
      <c r="E699" s="25"/>
      <c r="F699" s="25"/>
      <c r="G699" s="25"/>
    </row>
    <row r="700" spans="1:7" x14ac:dyDescent="0.2">
      <c r="A700" s="25"/>
      <c r="B700" s="25"/>
      <c r="C700" s="25"/>
      <c r="D700" s="25"/>
      <c r="E700" s="25"/>
      <c r="F700" s="25"/>
      <c r="G700" s="25"/>
    </row>
    <row r="701" spans="1:7" x14ac:dyDescent="0.2">
      <c r="A701" s="25"/>
      <c r="B701" s="25"/>
      <c r="C701" s="25"/>
      <c r="D701" s="25"/>
      <c r="E701" s="25"/>
      <c r="F701" s="25"/>
      <c r="G701" s="25"/>
    </row>
    <row r="702" spans="1:7" x14ac:dyDescent="0.2">
      <c r="A702" s="25"/>
      <c r="B702" s="25"/>
      <c r="C702" s="25"/>
      <c r="D702" s="25"/>
      <c r="E702" s="25"/>
      <c r="F702" s="25"/>
      <c r="G702" s="25"/>
    </row>
    <row r="703" spans="1:7" x14ac:dyDescent="0.2">
      <c r="A703" s="25"/>
      <c r="B703" s="25"/>
      <c r="C703" s="25"/>
      <c r="D703" s="25"/>
      <c r="E703" s="25"/>
      <c r="F703" s="25"/>
      <c r="G703" s="25"/>
    </row>
    <row r="704" spans="1:7" x14ac:dyDescent="0.2">
      <c r="A704" s="25"/>
      <c r="B704" s="25"/>
      <c r="C704" s="25"/>
      <c r="D704" s="25"/>
      <c r="E704" s="25"/>
      <c r="F704" s="25"/>
      <c r="G704" s="25"/>
    </row>
    <row r="705" spans="1:7" x14ac:dyDescent="0.2">
      <c r="A705" s="25"/>
      <c r="B705" s="25"/>
      <c r="C705" s="25"/>
      <c r="D705" s="25"/>
      <c r="E705" s="25"/>
      <c r="F705" s="25"/>
      <c r="G705" s="25"/>
    </row>
    <row r="706" spans="1:7" x14ac:dyDescent="0.2">
      <c r="A706" s="25"/>
      <c r="B706" s="25"/>
      <c r="C706" s="25"/>
      <c r="D706" s="25"/>
      <c r="E706" s="25"/>
      <c r="F706" s="25"/>
      <c r="G706" s="25"/>
    </row>
    <row r="707" spans="1:7" x14ac:dyDescent="0.2">
      <c r="A707" s="25"/>
      <c r="B707" s="25"/>
      <c r="C707" s="25"/>
      <c r="D707" s="25"/>
      <c r="E707" s="25"/>
      <c r="F707" s="25"/>
      <c r="G707" s="25"/>
    </row>
  </sheetData>
  <mergeCells count="12">
    <mergeCell ref="I1:K1"/>
    <mergeCell ref="A380:G381"/>
    <mergeCell ref="B7:G7"/>
    <mergeCell ref="B8:G8"/>
    <mergeCell ref="B35:G35"/>
    <mergeCell ref="C11:E11"/>
    <mergeCell ref="C12:E12"/>
    <mergeCell ref="C13:E13"/>
    <mergeCell ref="A1:G1"/>
    <mergeCell ref="B4:G4"/>
    <mergeCell ref="B5:G5"/>
    <mergeCell ref="B6:G6"/>
  </mergeCells>
  <phoneticPr fontId="0" type="noConversion"/>
  <dataValidations count="6">
    <dataValidation type="list" allowBlank="1" showInputMessage="1" showErrorMessage="1" sqref="A7">
      <formula1>$S$1:$S$8</formula1>
    </dataValidation>
    <dataValidation type="list" allowBlank="1" showInputMessage="1" showErrorMessage="1" sqref="C11:D12">
      <formula1>$N$1:$N$7</formula1>
    </dataValidation>
    <dataValidation type="list" allowBlank="1" showInputMessage="1" showErrorMessage="1" sqref="J7 J9:J10">
      <formula1>$AG$16:$AG$28</formula1>
    </dataValidation>
    <dataValidation type="list" allowBlank="1" showInputMessage="1" showErrorMessage="1" sqref="J14">
      <formula1>$AJ$16:$AJ$17</formula1>
    </dataValidation>
    <dataValidation type="list" allowBlank="1" showInputMessage="1" showErrorMessage="1" sqref="J17">
      <formula1>$AI$16:$AI$20</formula1>
    </dataValidation>
    <dataValidation type="list" allowBlank="1" showInputMessage="1" showErrorMessage="1" sqref="J16">
      <formula1>$AH$16:$AH$19</formula1>
    </dataValidation>
  </dataValidations>
  <pageMargins left="0.59055118110236227" right="0.39370078740157483" top="1.1811023622047245" bottom="0.59055118110236227" header="0.51181102362204722" footer="0.51181102362204722"/>
  <pageSetup paperSize="9"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workbookViewId="0">
      <selection activeCell="C2" sqref="C2"/>
    </sheetView>
  </sheetViews>
  <sheetFormatPr defaultRowHeight="12.75" x14ac:dyDescent="0.2"/>
  <cols>
    <col min="1" max="1" width="10.28515625" bestFit="1" customWidth="1"/>
    <col min="2" max="2" width="4.28515625" bestFit="1" customWidth="1"/>
    <col min="3" max="4" width="10.140625" bestFit="1" customWidth="1"/>
    <col min="5" max="5" width="8.85546875" bestFit="1" customWidth="1"/>
    <col min="6" max="9" width="10.140625" bestFit="1" customWidth="1"/>
  </cols>
  <sheetData>
    <row r="1" spans="1:4" x14ac:dyDescent="0.2">
      <c r="C1" s="120">
        <v>42522</v>
      </c>
      <c r="D1" s="120">
        <v>42552</v>
      </c>
    </row>
    <row r="2" spans="1:4" x14ac:dyDescent="0.2">
      <c r="A2" s="190" t="s">
        <v>86</v>
      </c>
      <c r="B2" t="s">
        <v>87</v>
      </c>
      <c r="C2" s="134">
        <v>7061.77</v>
      </c>
      <c r="D2" s="135">
        <v>7166.13</v>
      </c>
    </row>
    <row r="3" spans="1:4" x14ac:dyDescent="0.2">
      <c r="A3" s="190"/>
      <c r="B3" t="s">
        <v>88</v>
      </c>
      <c r="C3" s="134">
        <v>6856.09</v>
      </c>
      <c r="D3" s="135">
        <v>6957.41</v>
      </c>
    </row>
    <row r="4" spans="1:4" x14ac:dyDescent="0.2">
      <c r="A4" s="190"/>
      <c r="B4" t="s">
        <v>89</v>
      </c>
      <c r="C4" s="134">
        <v>6656.4</v>
      </c>
      <c r="D4" s="135">
        <v>6754.77</v>
      </c>
    </row>
    <row r="5" spans="1:4" x14ac:dyDescent="0.2">
      <c r="A5" s="190"/>
      <c r="B5" t="s">
        <v>90</v>
      </c>
      <c r="C5" s="134">
        <v>6462.53</v>
      </c>
      <c r="D5" s="135">
        <v>6558.03</v>
      </c>
    </row>
    <row r="6" spans="1:4" x14ac:dyDescent="0.2">
      <c r="A6" s="190"/>
      <c r="B6" t="s">
        <v>91</v>
      </c>
      <c r="C6" s="134">
        <v>6274.29</v>
      </c>
      <c r="D6" s="135">
        <v>6367.02</v>
      </c>
    </row>
    <row r="7" spans="1:4" x14ac:dyDescent="0.2">
      <c r="A7" s="190"/>
      <c r="B7" t="s">
        <v>92</v>
      </c>
      <c r="C7" s="134">
        <v>5935.94</v>
      </c>
      <c r="D7" s="135">
        <v>6023.67</v>
      </c>
    </row>
    <row r="8" spans="1:4" x14ac:dyDescent="0.2">
      <c r="A8" s="190"/>
      <c r="B8" t="s">
        <v>93</v>
      </c>
      <c r="C8" s="134">
        <v>5763.05</v>
      </c>
      <c r="D8" s="135">
        <v>5848.22</v>
      </c>
    </row>
    <row r="9" spans="1:4" x14ac:dyDescent="0.2">
      <c r="A9" s="190"/>
      <c r="B9" t="s">
        <v>94</v>
      </c>
      <c r="C9" s="134">
        <v>5595.2</v>
      </c>
      <c r="D9" s="135">
        <v>5677.89</v>
      </c>
    </row>
    <row r="10" spans="1:4" x14ac:dyDescent="0.2">
      <c r="A10" s="190"/>
      <c r="B10" t="s">
        <v>95</v>
      </c>
      <c r="C10" s="134">
        <v>5432.23</v>
      </c>
      <c r="D10" s="136">
        <v>5512.51</v>
      </c>
    </row>
    <row r="11" spans="1:4" x14ac:dyDescent="0.2">
      <c r="A11" s="190"/>
      <c r="B11" t="s">
        <v>96</v>
      </c>
      <c r="C11" s="134">
        <v>5274.01</v>
      </c>
      <c r="D11" s="135">
        <v>5351.95</v>
      </c>
    </row>
    <row r="12" spans="1:4" x14ac:dyDescent="0.2">
      <c r="A12" s="190"/>
      <c r="B12" t="s">
        <v>97</v>
      </c>
      <c r="C12" s="134">
        <v>4989.6000000000004</v>
      </c>
      <c r="D12" s="135">
        <v>5063.34</v>
      </c>
    </row>
    <row r="13" spans="1:4" x14ac:dyDescent="0.2">
      <c r="A13" s="190"/>
      <c r="B13" t="s">
        <v>98</v>
      </c>
      <c r="C13" s="134">
        <v>4844.2700000000004</v>
      </c>
      <c r="D13" s="135">
        <v>4915.8599999999997</v>
      </c>
    </row>
    <row r="14" spans="1:4" x14ac:dyDescent="0.2">
      <c r="A14" s="190"/>
      <c r="B14" t="s">
        <v>99</v>
      </c>
      <c r="C14" s="134">
        <v>4703.18</v>
      </c>
      <c r="D14" s="135">
        <v>4772.68</v>
      </c>
    </row>
    <row r="15" spans="1:4" x14ac:dyDescent="0.2">
      <c r="C15" s="137"/>
      <c r="D15" s="137"/>
    </row>
    <row r="16" spans="1:4" x14ac:dyDescent="0.2">
      <c r="A16" s="190" t="s">
        <v>100</v>
      </c>
      <c r="B16" t="s">
        <v>87</v>
      </c>
      <c r="C16" s="134">
        <v>4304.08</v>
      </c>
      <c r="D16" s="135">
        <v>4367.68</v>
      </c>
    </row>
    <row r="17" spans="1:4" x14ac:dyDescent="0.2">
      <c r="A17" s="190"/>
      <c r="B17" t="s">
        <v>88</v>
      </c>
      <c r="C17" s="134">
        <v>4178.71</v>
      </c>
      <c r="D17" s="135">
        <v>4240.47</v>
      </c>
    </row>
    <row r="18" spans="1:4" x14ac:dyDescent="0.2">
      <c r="A18" s="190"/>
      <c r="B18" t="s">
        <v>89</v>
      </c>
      <c r="C18" s="134">
        <v>4057.01</v>
      </c>
      <c r="D18" s="135">
        <v>4116.96</v>
      </c>
    </row>
    <row r="19" spans="1:4" x14ac:dyDescent="0.2">
      <c r="A19" s="190"/>
      <c r="B19" t="s">
        <v>90</v>
      </c>
      <c r="C19" s="134">
        <v>3938.84</v>
      </c>
      <c r="D19" s="135">
        <v>3997.05</v>
      </c>
    </row>
    <row r="20" spans="1:4" x14ac:dyDescent="0.2">
      <c r="A20" s="190"/>
      <c r="B20" t="s">
        <v>91</v>
      </c>
      <c r="C20" s="134">
        <v>3824.11</v>
      </c>
      <c r="D20" s="135">
        <v>3880.63</v>
      </c>
    </row>
    <row r="21" spans="1:4" x14ac:dyDescent="0.2">
      <c r="A21" s="190"/>
      <c r="B21" t="s">
        <v>92</v>
      </c>
      <c r="C21" s="134">
        <v>3617.9</v>
      </c>
      <c r="D21" s="135">
        <v>3671.36</v>
      </c>
    </row>
    <row r="22" spans="1:4" x14ac:dyDescent="0.2">
      <c r="A22" s="190"/>
      <c r="B22" t="s">
        <v>93</v>
      </c>
      <c r="C22" s="134">
        <v>3512.52</v>
      </c>
      <c r="D22" s="135">
        <v>3564.43</v>
      </c>
    </row>
    <row r="23" spans="1:4" x14ac:dyDescent="0.2">
      <c r="A23" s="190"/>
      <c r="B23" t="s">
        <v>94</v>
      </c>
      <c r="C23" s="134">
        <v>3410.22</v>
      </c>
      <c r="D23" s="135">
        <v>3460.61</v>
      </c>
    </row>
    <row r="24" spans="1:4" x14ac:dyDescent="0.2">
      <c r="A24" s="190"/>
      <c r="B24" t="s">
        <v>95</v>
      </c>
      <c r="C24" s="134">
        <v>3310.89</v>
      </c>
      <c r="D24" s="135">
        <v>3359.82</v>
      </c>
    </row>
    <row r="25" spans="1:4" x14ac:dyDescent="0.2">
      <c r="A25" s="190"/>
      <c r="B25" t="s">
        <v>96</v>
      </c>
      <c r="C25" s="134">
        <v>3214.45</v>
      </c>
      <c r="D25" s="135">
        <v>3261.96</v>
      </c>
    </row>
    <row r="26" spans="1:4" x14ac:dyDescent="0.2">
      <c r="A26" s="190"/>
      <c r="B26" t="s">
        <v>97</v>
      </c>
      <c r="C26" s="134">
        <v>3041.11</v>
      </c>
      <c r="D26" s="135">
        <v>3086.06</v>
      </c>
    </row>
    <row r="27" spans="1:4" x14ac:dyDescent="0.2">
      <c r="A27" s="190"/>
      <c r="B27" t="s">
        <v>98</v>
      </c>
      <c r="C27" s="134">
        <v>2952.53</v>
      </c>
      <c r="D27" s="135">
        <v>2996.17</v>
      </c>
    </row>
    <row r="28" spans="1:4" x14ac:dyDescent="0.2">
      <c r="A28" s="190"/>
      <c r="B28" t="s">
        <v>99</v>
      </c>
      <c r="C28" s="134">
        <v>2866.53</v>
      </c>
      <c r="D28" s="135">
        <v>2908.9</v>
      </c>
    </row>
    <row r="42" spans="3:9" ht="13.5" thickBot="1" x14ac:dyDescent="0.25"/>
    <row r="43" spans="3:9" ht="13.5" thickBot="1" x14ac:dyDescent="0.25">
      <c r="C43" s="185" t="s">
        <v>108</v>
      </c>
      <c r="D43" s="185" t="s">
        <v>109</v>
      </c>
      <c r="E43" s="185" t="s">
        <v>110</v>
      </c>
      <c r="F43" s="187" t="s">
        <v>111</v>
      </c>
      <c r="G43" s="188"/>
      <c r="H43" s="188"/>
      <c r="I43" s="189"/>
    </row>
    <row r="44" spans="3:9" ht="13.5" thickBot="1" x14ac:dyDescent="0.25">
      <c r="C44" s="186"/>
      <c r="D44" s="186"/>
      <c r="E44" s="186"/>
      <c r="F44" s="132">
        <v>42522</v>
      </c>
      <c r="G44" s="133">
        <v>42552</v>
      </c>
      <c r="H44" s="133">
        <v>42675</v>
      </c>
      <c r="I44" s="133">
        <v>42887</v>
      </c>
    </row>
    <row r="45" spans="3:9" ht="13.5" thickBot="1" x14ac:dyDescent="0.25">
      <c r="C45" s="128"/>
      <c r="D45" s="124"/>
      <c r="E45" s="121">
        <v>13</v>
      </c>
      <c r="F45" s="121" t="s">
        <v>101</v>
      </c>
      <c r="G45" s="122">
        <v>7166.13</v>
      </c>
      <c r="H45" s="122">
        <v>7305.28</v>
      </c>
      <c r="I45" s="122">
        <v>7374.85</v>
      </c>
    </row>
    <row r="46" spans="3:9" ht="13.5" thickBot="1" x14ac:dyDescent="0.25">
      <c r="C46" s="123"/>
      <c r="D46" s="124" t="s">
        <v>102</v>
      </c>
      <c r="E46" s="121">
        <v>12</v>
      </c>
      <c r="F46" s="125">
        <v>6856.09</v>
      </c>
      <c r="G46" s="122">
        <v>6957.41</v>
      </c>
      <c r="H46" s="122">
        <v>7092.51</v>
      </c>
      <c r="I46" s="122">
        <v>7160.06</v>
      </c>
    </row>
    <row r="47" spans="3:9" ht="13.5" thickBot="1" x14ac:dyDescent="0.25">
      <c r="C47" s="123"/>
      <c r="D47" s="126"/>
      <c r="E47" s="121">
        <v>11</v>
      </c>
      <c r="F47" s="125">
        <v>6656.4</v>
      </c>
      <c r="G47" s="122">
        <v>6754.77</v>
      </c>
      <c r="H47" s="122">
        <v>6885.93</v>
      </c>
      <c r="I47" s="122">
        <v>6951.51</v>
      </c>
    </row>
    <row r="48" spans="3:9" ht="13.5" thickBot="1" x14ac:dyDescent="0.25">
      <c r="C48" s="123"/>
      <c r="D48" s="124"/>
      <c r="E48" s="121">
        <v>10</v>
      </c>
      <c r="F48" s="125">
        <v>6462.53</v>
      </c>
      <c r="G48" s="122">
        <v>6558.03</v>
      </c>
      <c r="H48" s="122">
        <v>6685.37</v>
      </c>
      <c r="I48" s="122">
        <v>6749.04</v>
      </c>
    </row>
    <row r="49" spans="3:9" ht="13.5" thickBot="1" x14ac:dyDescent="0.25">
      <c r="C49" s="123"/>
      <c r="D49" s="127"/>
      <c r="E49" s="121">
        <v>9</v>
      </c>
      <c r="F49" s="125">
        <v>6274.29</v>
      </c>
      <c r="G49" s="122">
        <v>6367.02</v>
      </c>
      <c r="H49" s="122">
        <v>6490.65</v>
      </c>
      <c r="I49" s="122">
        <v>6552.46</v>
      </c>
    </row>
    <row r="50" spans="3:9" ht="13.5" thickBot="1" x14ac:dyDescent="0.25">
      <c r="C50" s="128"/>
      <c r="D50" s="124" t="s">
        <v>103</v>
      </c>
      <c r="E50" s="121">
        <v>8</v>
      </c>
      <c r="F50" s="125">
        <v>5935.94</v>
      </c>
      <c r="G50" s="122">
        <v>6023.67</v>
      </c>
      <c r="H50" s="122">
        <v>6140.63</v>
      </c>
      <c r="I50" s="122">
        <v>6199.11</v>
      </c>
    </row>
    <row r="51" spans="3:9" ht="13.5" thickBot="1" x14ac:dyDescent="0.25">
      <c r="C51" s="128" t="s">
        <v>86</v>
      </c>
      <c r="D51" s="127"/>
      <c r="E51" s="121">
        <v>7</v>
      </c>
      <c r="F51" s="125">
        <v>5763.05</v>
      </c>
      <c r="G51" s="122">
        <v>5848.22</v>
      </c>
      <c r="H51" s="122">
        <v>5961.77</v>
      </c>
      <c r="I51" s="122">
        <v>6018.55</v>
      </c>
    </row>
    <row r="52" spans="3:9" ht="26.25" thickBot="1" x14ac:dyDescent="0.25">
      <c r="C52" s="128" t="s">
        <v>104</v>
      </c>
      <c r="D52" s="126"/>
      <c r="E52" s="121">
        <v>6</v>
      </c>
      <c r="F52" s="125">
        <v>5595.2</v>
      </c>
      <c r="G52" s="122">
        <v>5677.89</v>
      </c>
      <c r="H52" s="122">
        <v>5788.14</v>
      </c>
      <c r="I52" s="122">
        <v>5843.26</v>
      </c>
    </row>
    <row r="53" spans="3:9" ht="13.5" thickBot="1" x14ac:dyDescent="0.25">
      <c r="C53" s="123"/>
      <c r="D53" s="124"/>
      <c r="E53" s="121">
        <v>5</v>
      </c>
      <c r="F53" s="125">
        <v>5432.23</v>
      </c>
      <c r="G53" s="129">
        <v>5512.51</v>
      </c>
      <c r="H53" s="129">
        <v>5619.55</v>
      </c>
      <c r="I53" s="129">
        <v>5673.07</v>
      </c>
    </row>
    <row r="54" spans="3:9" ht="13.5" thickBot="1" x14ac:dyDescent="0.25">
      <c r="C54" s="123"/>
      <c r="D54" s="127"/>
      <c r="E54" s="121">
        <v>4</v>
      </c>
      <c r="F54" s="125">
        <v>5274.01</v>
      </c>
      <c r="G54" s="122">
        <v>5351.95</v>
      </c>
      <c r="H54" s="122">
        <v>5455.87</v>
      </c>
      <c r="I54" s="122">
        <v>5507.83</v>
      </c>
    </row>
    <row r="55" spans="3:9" ht="13.5" thickBot="1" x14ac:dyDescent="0.25">
      <c r="C55" s="123"/>
      <c r="D55" s="124" t="s">
        <v>105</v>
      </c>
      <c r="E55" s="121">
        <v>3</v>
      </c>
      <c r="F55" s="125">
        <v>4989.6000000000004</v>
      </c>
      <c r="G55" s="122">
        <v>5063.34</v>
      </c>
      <c r="H55" s="122">
        <v>5161.6499999999996</v>
      </c>
      <c r="I55" s="122">
        <v>5210.8100000000004</v>
      </c>
    </row>
    <row r="56" spans="3:9" ht="13.5" thickBot="1" x14ac:dyDescent="0.25">
      <c r="C56" s="123"/>
      <c r="D56" s="127"/>
      <c r="E56" s="121">
        <v>2</v>
      </c>
      <c r="F56" s="125">
        <v>4844.2700000000004</v>
      </c>
      <c r="G56" s="122">
        <v>4915.8599999999997</v>
      </c>
      <c r="H56" s="122">
        <v>5011.3100000000004</v>
      </c>
      <c r="I56" s="122">
        <v>5059.04</v>
      </c>
    </row>
    <row r="57" spans="3:9" ht="13.5" thickBot="1" x14ac:dyDescent="0.25">
      <c r="C57" s="130"/>
      <c r="D57" s="126"/>
      <c r="E57" s="121">
        <v>1</v>
      </c>
      <c r="F57" s="125">
        <v>4703.18</v>
      </c>
      <c r="G57" s="122">
        <v>4772.68</v>
      </c>
      <c r="H57" s="122">
        <v>4865.3500000000004</v>
      </c>
      <c r="I57" s="122">
        <v>4911.6899999999996</v>
      </c>
    </row>
    <row r="58" spans="3:9" ht="13.5" thickBot="1" x14ac:dyDescent="0.25">
      <c r="C58" s="123"/>
      <c r="D58" s="124"/>
      <c r="E58" s="121">
        <v>13</v>
      </c>
      <c r="F58" s="125">
        <v>4304.08</v>
      </c>
      <c r="G58" s="122">
        <v>4367.68</v>
      </c>
      <c r="H58" s="122">
        <v>4452.49</v>
      </c>
      <c r="I58" s="122">
        <v>4494.8999999999996</v>
      </c>
    </row>
    <row r="59" spans="3:9" ht="13.5" thickBot="1" x14ac:dyDescent="0.25">
      <c r="C59" s="123"/>
      <c r="D59" s="124" t="s">
        <v>102</v>
      </c>
      <c r="E59" s="121">
        <v>12</v>
      </c>
      <c r="F59" s="125">
        <v>4178.71</v>
      </c>
      <c r="G59" s="122">
        <v>4240.47</v>
      </c>
      <c r="H59" s="122">
        <v>4322.8100000000004</v>
      </c>
      <c r="I59" s="122">
        <v>4363.9799999999996</v>
      </c>
    </row>
    <row r="60" spans="3:9" ht="13.5" thickBot="1" x14ac:dyDescent="0.25">
      <c r="C60" s="123"/>
      <c r="D60" s="126"/>
      <c r="E60" s="121">
        <v>11</v>
      </c>
      <c r="F60" s="125">
        <v>4057.01</v>
      </c>
      <c r="G60" s="122">
        <v>4116.96</v>
      </c>
      <c r="H60" s="122">
        <v>4196.8999999999996</v>
      </c>
      <c r="I60" s="122">
        <v>4236.87</v>
      </c>
    </row>
    <row r="61" spans="3:9" ht="13.5" thickBot="1" x14ac:dyDescent="0.25">
      <c r="C61" s="123"/>
      <c r="D61" s="124"/>
      <c r="E61" s="121">
        <v>10</v>
      </c>
      <c r="F61" s="125">
        <v>3938.84</v>
      </c>
      <c r="G61" s="122">
        <v>3997.05</v>
      </c>
      <c r="H61" s="122">
        <v>4074.66</v>
      </c>
      <c r="I61" s="122">
        <v>4113.47</v>
      </c>
    </row>
    <row r="62" spans="3:9" ht="13.5" thickBot="1" x14ac:dyDescent="0.25">
      <c r="C62" s="123"/>
      <c r="D62" s="127"/>
      <c r="E62" s="121">
        <v>9</v>
      </c>
      <c r="F62" s="125">
        <v>3824.11</v>
      </c>
      <c r="G62" s="122">
        <v>3880.63</v>
      </c>
      <c r="H62" s="122">
        <v>3955.98</v>
      </c>
      <c r="I62" s="122">
        <v>3993.66</v>
      </c>
    </row>
    <row r="63" spans="3:9" ht="13.5" thickBot="1" x14ac:dyDescent="0.25">
      <c r="C63" s="123"/>
      <c r="D63" s="124" t="s">
        <v>103</v>
      </c>
      <c r="E63" s="121">
        <v>8</v>
      </c>
      <c r="F63" s="125">
        <v>3617.9</v>
      </c>
      <c r="G63" s="122">
        <v>3671.36</v>
      </c>
      <c r="H63" s="122">
        <v>3742.65</v>
      </c>
      <c r="I63" s="122">
        <v>3778.3</v>
      </c>
    </row>
    <row r="64" spans="3:9" ht="13.5" thickBot="1" x14ac:dyDescent="0.25">
      <c r="C64" s="128" t="s">
        <v>106</v>
      </c>
      <c r="D64" s="127"/>
      <c r="E64" s="121">
        <v>7</v>
      </c>
      <c r="F64" s="125">
        <v>3512.52</v>
      </c>
      <c r="G64" s="122">
        <v>3564.43</v>
      </c>
      <c r="H64" s="122">
        <v>3633.64</v>
      </c>
      <c r="I64" s="122">
        <v>3668.25</v>
      </c>
    </row>
    <row r="65" spans="3:9" ht="26.25" thickBot="1" x14ac:dyDescent="0.25">
      <c r="C65" s="128" t="s">
        <v>104</v>
      </c>
      <c r="D65" s="126"/>
      <c r="E65" s="121">
        <v>6</v>
      </c>
      <c r="F65" s="125">
        <v>3410.22</v>
      </c>
      <c r="G65" s="122">
        <v>3460.61</v>
      </c>
      <c r="H65" s="122">
        <v>3527.81</v>
      </c>
      <c r="I65" s="122">
        <v>3561.41</v>
      </c>
    </row>
    <row r="66" spans="3:9" ht="13.5" thickBot="1" x14ac:dyDescent="0.25">
      <c r="C66" s="123"/>
      <c r="D66" s="124"/>
      <c r="E66" s="121">
        <v>5</v>
      </c>
      <c r="F66" s="125">
        <v>3310.89</v>
      </c>
      <c r="G66" s="122">
        <v>3359.82</v>
      </c>
      <c r="H66" s="122">
        <v>3425.06</v>
      </c>
      <c r="I66" s="122">
        <v>3457.68</v>
      </c>
    </row>
    <row r="67" spans="3:9" ht="13.5" thickBot="1" x14ac:dyDescent="0.25">
      <c r="C67" s="123"/>
      <c r="D67" s="127"/>
      <c r="E67" s="121">
        <v>4</v>
      </c>
      <c r="F67" s="125">
        <v>3214.45</v>
      </c>
      <c r="G67" s="122">
        <v>3261.96</v>
      </c>
      <c r="H67" s="122">
        <v>3325.3</v>
      </c>
      <c r="I67" s="122">
        <v>3356.97</v>
      </c>
    </row>
    <row r="68" spans="3:9" ht="13.5" thickBot="1" x14ac:dyDescent="0.25">
      <c r="C68" s="123"/>
      <c r="D68" s="124" t="s">
        <v>105</v>
      </c>
      <c r="E68" s="121">
        <v>3</v>
      </c>
      <c r="F68" s="125">
        <v>3041.11</v>
      </c>
      <c r="G68" s="122">
        <v>3086.06</v>
      </c>
      <c r="H68" s="122">
        <v>3145.98</v>
      </c>
      <c r="I68" s="122">
        <v>3175.94</v>
      </c>
    </row>
    <row r="69" spans="3:9" ht="13.5" thickBot="1" x14ac:dyDescent="0.25">
      <c r="C69" s="123"/>
      <c r="D69" s="127"/>
      <c r="E69" s="121">
        <v>2</v>
      </c>
      <c r="F69" s="125">
        <v>2952.53</v>
      </c>
      <c r="G69" s="122">
        <v>2996.17</v>
      </c>
      <c r="H69" s="122">
        <v>3054.35</v>
      </c>
      <c r="I69" s="122">
        <v>3083.43</v>
      </c>
    </row>
    <row r="70" spans="3:9" ht="13.5" thickBot="1" x14ac:dyDescent="0.25">
      <c r="C70" s="130"/>
      <c r="D70" s="126"/>
      <c r="E70" s="121">
        <v>1</v>
      </c>
      <c r="F70" s="125">
        <v>2866.53</v>
      </c>
      <c r="G70" s="122">
        <v>2908.9</v>
      </c>
      <c r="H70" s="122">
        <v>2965.38</v>
      </c>
      <c r="I70" s="122">
        <v>2993.62</v>
      </c>
    </row>
    <row r="71" spans="3:9" ht="13.5" thickBot="1" x14ac:dyDescent="0.25">
      <c r="C71" s="123"/>
      <c r="D71" s="124"/>
      <c r="E71" s="121">
        <v>13</v>
      </c>
      <c r="F71" s="125">
        <v>2549.04</v>
      </c>
      <c r="G71" s="122">
        <v>2586.71</v>
      </c>
      <c r="H71" s="122">
        <v>2636.94</v>
      </c>
      <c r="I71" s="122">
        <v>2662.05</v>
      </c>
    </row>
    <row r="72" spans="3:9" ht="13.5" thickBot="1" x14ac:dyDescent="0.25">
      <c r="C72" s="123"/>
      <c r="D72" s="124" t="s">
        <v>102</v>
      </c>
      <c r="E72" s="121">
        <v>12</v>
      </c>
      <c r="F72" s="125">
        <v>2439.2800000000002</v>
      </c>
      <c r="G72" s="122">
        <v>2475.33</v>
      </c>
      <c r="H72" s="122">
        <v>2523.39</v>
      </c>
      <c r="I72" s="122">
        <v>2547.42</v>
      </c>
    </row>
    <row r="73" spans="3:9" ht="13.5" thickBot="1" x14ac:dyDescent="0.25">
      <c r="C73" s="123"/>
      <c r="D73" s="126"/>
      <c r="E73" s="121">
        <v>11</v>
      </c>
      <c r="F73" s="125">
        <v>2334.2399999999998</v>
      </c>
      <c r="G73" s="122">
        <v>2368.73</v>
      </c>
      <c r="H73" s="122">
        <v>2414.73</v>
      </c>
      <c r="I73" s="122">
        <v>2437.7199999999998</v>
      </c>
    </row>
    <row r="74" spans="3:9" ht="13.5" thickBot="1" x14ac:dyDescent="0.25">
      <c r="C74" s="123"/>
      <c r="D74" s="124"/>
      <c r="E74" s="121">
        <v>10</v>
      </c>
      <c r="F74" s="125">
        <v>2233.7199999999998</v>
      </c>
      <c r="G74" s="122">
        <v>2266.73</v>
      </c>
      <c r="H74" s="122">
        <v>2310.75</v>
      </c>
      <c r="I74" s="122">
        <v>2332.75</v>
      </c>
    </row>
    <row r="75" spans="3:9" ht="13.5" thickBot="1" x14ac:dyDescent="0.25">
      <c r="C75" s="123"/>
      <c r="D75" s="127"/>
      <c r="E75" s="121">
        <v>9</v>
      </c>
      <c r="F75" s="125">
        <v>2137.5300000000002</v>
      </c>
      <c r="G75" s="122">
        <v>2169.12</v>
      </c>
      <c r="H75" s="122">
        <v>2211.2399999999998</v>
      </c>
      <c r="I75" s="122">
        <v>2232.3000000000002</v>
      </c>
    </row>
    <row r="76" spans="3:9" ht="13.5" thickBot="1" x14ac:dyDescent="0.25">
      <c r="C76" s="123"/>
      <c r="D76" s="124" t="s">
        <v>103</v>
      </c>
      <c r="E76" s="121">
        <v>8</v>
      </c>
      <c r="F76" s="125">
        <v>2022.26</v>
      </c>
      <c r="G76" s="122">
        <v>2052.14</v>
      </c>
      <c r="H76" s="122">
        <v>2091.9899999999998</v>
      </c>
      <c r="I76" s="122">
        <v>2111.91</v>
      </c>
    </row>
    <row r="77" spans="3:9" ht="13.5" thickBot="1" x14ac:dyDescent="0.25">
      <c r="C77" s="128" t="s">
        <v>107</v>
      </c>
      <c r="D77" s="127"/>
      <c r="E77" s="121">
        <v>7</v>
      </c>
      <c r="F77" s="125">
        <v>1935.18</v>
      </c>
      <c r="G77" s="122">
        <v>1963.78</v>
      </c>
      <c r="H77" s="122">
        <v>2001.91</v>
      </c>
      <c r="I77" s="122">
        <v>2020.97</v>
      </c>
    </row>
    <row r="78" spans="3:9" ht="26.25" thickBot="1" x14ac:dyDescent="0.25">
      <c r="C78" s="128" t="s">
        <v>104</v>
      </c>
      <c r="D78" s="126"/>
      <c r="E78" s="121">
        <v>6</v>
      </c>
      <c r="F78" s="125">
        <v>1851.85</v>
      </c>
      <c r="G78" s="122">
        <v>1879.21</v>
      </c>
      <c r="H78" s="122">
        <v>1915.7</v>
      </c>
      <c r="I78" s="122">
        <v>1933.95</v>
      </c>
    </row>
    <row r="79" spans="3:9" ht="13.5" thickBot="1" x14ac:dyDescent="0.25">
      <c r="C79" s="123"/>
      <c r="D79" s="124"/>
      <c r="E79" s="121">
        <v>5</v>
      </c>
      <c r="F79" s="125">
        <v>1772.1</v>
      </c>
      <c r="G79" s="122">
        <v>1798.29</v>
      </c>
      <c r="H79" s="122">
        <v>1833.21</v>
      </c>
      <c r="I79" s="122">
        <v>1850.66</v>
      </c>
    </row>
    <row r="80" spans="3:9" ht="13.5" thickBot="1" x14ac:dyDescent="0.25">
      <c r="C80" s="123"/>
      <c r="D80" s="127"/>
      <c r="E80" s="121">
        <v>4</v>
      </c>
      <c r="F80" s="125">
        <v>1695.79</v>
      </c>
      <c r="G80" s="122">
        <v>1720.85</v>
      </c>
      <c r="H80" s="122">
        <v>1754.27</v>
      </c>
      <c r="I80" s="122">
        <v>1770.97</v>
      </c>
    </row>
    <row r="81" spans="3:9" ht="13.5" thickBot="1" x14ac:dyDescent="0.25">
      <c r="C81" s="123"/>
      <c r="D81" s="124" t="s">
        <v>105</v>
      </c>
      <c r="E81" s="121">
        <v>3</v>
      </c>
      <c r="F81" s="125">
        <v>1604.34</v>
      </c>
      <c r="G81" s="122">
        <v>1628.05</v>
      </c>
      <c r="H81" s="122">
        <v>1659.66</v>
      </c>
      <c r="I81" s="122">
        <v>1675.47</v>
      </c>
    </row>
    <row r="82" spans="3:9" ht="13.5" thickBot="1" x14ac:dyDescent="0.25">
      <c r="C82" s="123"/>
      <c r="D82" s="127"/>
      <c r="E82" s="121">
        <v>2</v>
      </c>
      <c r="F82" s="125">
        <v>1535.26</v>
      </c>
      <c r="G82" s="122">
        <v>1557.95</v>
      </c>
      <c r="H82" s="122">
        <v>1588.2</v>
      </c>
      <c r="I82" s="122">
        <v>1603.32</v>
      </c>
    </row>
    <row r="83" spans="3:9" ht="13.5" thickBot="1" x14ac:dyDescent="0.25">
      <c r="C83" s="130"/>
      <c r="D83" s="126"/>
      <c r="E83" s="131">
        <v>1</v>
      </c>
      <c r="F83" s="125">
        <v>1469.14</v>
      </c>
      <c r="G83" s="122">
        <v>1490.85</v>
      </c>
      <c r="H83" s="122">
        <v>1519.8</v>
      </c>
      <c r="I83" s="122">
        <v>1534.28</v>
      </c>
    </row>
  </sheetData>
  <mergeCells count="6">
    <mergeCell ref="E43:E44"/>
    <mergeCell ref="F43:I43"/>
    <mergeCell ref="A2:A14"/>
    <mergeCell ref="A16:A28"/>
    <mergeCell ref="C43:C44"/>
    <mergeCell ref="D43:D4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500"/>
  <sheetViews>
    <sheetView showGridLines="0" workbookViewId="0">
      <pane xSplit="1" ySplit="1" topLeftCell="B455" activePane="bottomRight" state="frozen"/>
      <selection pane="topRight" activeCell="B1" sqref="B1"/>
      <selection pane="bottomLeft" activeCell="A2" sqref="A2"/>
      <selection pane="bottomRight" activeCell="C460" sqref="C460"/>
    </sheetView>
  </sheetViews>
  <sheetFormatPr defaultRowHeight="12.75" x14ac:dyDescent="0.2"/>
  <cols>
    <col min="1" max="1" width="9.140625" style="1"/>
    <col min="2" max="2" width="19" style="1" customWidth="1"/>
    <col min="3" max="3" width="9.140625" style="1"/>
    <col min="4" max="5" width="12.5703125" style="1" customWidth="1"/>
    <col min="6" max="7" width="11.7109375" style="1" customWidth="1"/>
    <col min="8" max="8" width="14.5703125" style="1" customWidth="1"/>
    <col min="9" max="16384" width="9.140625" style="1"/>
  </cols>
  <sheetData>
    <row r="1" spans="1:8" ht="13.5" thickTop="1" x14ac:dyDescent="0.2">
      <c r="A1" s="2" t="s">
        <v>17</v>
      </c>
      <c r="B1" s="3" t="s">
        <v>18</v>
      </c>
      <c r="C1" s="4" t="s">
        <v>0</v>
      </c>
      <c r="D1" s="5" t="s">
        <v>17</v>
      </c>
      <c r="E1" s="5" t="s">
        <v>19</v>
      </c>
      <c r="F1" s="5" t="s">
        <v>20</v>
      </c>
      <c r="G1" s="5" t="s">
        <v>20</v>
      </c>
      <c r="H1" s="6" t="s">
        <v>21</v>
      </c>
    </row>
    <row r="2" spans="1:8" x14ac:dyDescent="0.2">
      <c r="A2" s="7">
        <v>2</v>
      </c>
      <c r="B2" s="21" t="s">
        <v>1</v>
      </c>
      <c r="C2" s="23">
        <v>29221</v>
      </c>
      <c r="D2" s="8">
        <v>2</v>
      </c>
      <c r="E2" s="9" t="str">
        <f t="shared" ref="E2:E65" si="0">VLOOKUP(D2,$A$2:$B$26,2)</f>
        <v>ORTN</v>
      </c>
      <c r="F2" s="10">
        <f>VLOOKUP(C2,'[1]Composição de Índices'!$A$2:$AB$500,D2)</f>
        <v>4.2022835823955162E-2</v>
      </c>
      <c r="G2" s="11">
        <f t="shared" ref="G2:G65" si="1">IF(F2="INEXISTENTE","ERRO",F2)</f>
        <v>4.2022835823955162E-2</v>
      </c>
      <c r="H2" s="12">
        <v>100</v>
      </c>
    </row>
    <row r="3" spans="1:8" x14ac:dyDescent="0.2">
      <c r="A3" s="7">
        <v>3</v>
      </c>
      <c r="B3" s="21" t="s">
        <v>2</v>
      </c>
      <c r="C3" s="13">
        <v>29252</v>
      </c>
      <c r="D3" s="8">
        <f t="shared" ref="D3:D34" si="2">D2</f>
        <v>2</v>
      </c>
      <c r="E3" s="9" t="str">
        <f t="shared" si="0"/>
        <v>ORTN</v>
      </c>
      <c r="F3" s="10">
        <f>VLOOKUP(C3,'[1]Composição de Índices'!$A$2:$AB$500,D3)</f>
        <v>3.7003521334566081E-2</v>
      </c>
      <c r="G3" s="11">
        <f t="shared" si="1"/>
        <v>3.7003521334566081E-2</v>
      </c>
      <c r="H3" s="12">
        <f t="shared" ref="H3:H34" si="3">H2*(1+G2)</f>
        <v>104.20228358239552</v>
      </c>
    </row>
    <row r="4" spans="1:8" x14ac:dyDescent="0.2">
      <c r="A4" s="7">
        <v>4</v>
      </c>
      <c r="B4" s="21" t="s">
        <v>3</v>
      </c>
      <c r="C4" s="13">
        <v>29281</v>
      </c>
      <c r="D4" s="8">
        <f t="shared" si="2"/>
        <v>2</v>
      </c>
      <c r="E4" s="9" t="str">
        <f t="shared" si="0"/>
        <v>ORTN</v>
      </c>
      <c r="F4" s="10">
        <f>VLOOKUP(C4,'[1]Composição de Índices'!$A$2:$AB$500,D4)</f>
        <v>3.6992070417725786E-2</v>
      </c>
      <c r="G4" s="11">
        <f t="shared" si="1"/>
        <v>3.6992070417725786E-2</v>
      </c>
      <c r="H4" s="12">
        <f t="shared" si="3"/>
        <v>108.05813500604719</v>
      </c>
    </row>
    <row r="5" spans="1:8" x14ac:dyDescent="0.2">
      <c r="A5" s="7">
        <v>5</v>
      </c>
      <c r="B5" s="21" t="s">
        <v>22</v>
      </c>
      <c r="C5" s="13">
        <v>29312</v>
      </c>
      <c r="D5" s="8">
        <f t="shared" si="2"/>
        <v>2</v>
      </c>
      <c r="E5" s="9" t="str">
        <f t="shared" si="0"/>
        <v>ORTN</v>
      </c>
      <c r="F5" s="10">
        <f>VLOOKUP(C5,'[1]Composição de Índices'!$A$2:$AB$500,D5)</f>
        <v>3.698960924923167E-2</v>
      </c>
      <c r="G5" s="11">
        <f t="shared" si="1"/>
        <v>3.698960924923167E-2</v>
      </c>
      <c r="H5" s="12">
        <f t="shared" si="3"/>
        <v>112.05542914539902</v>
      </c>
    </row>
    <row r="6" spans="1:8" x14ac:dyDescent="0.2">
      <c r="A6" s="7">
        <v>6</v>
      </c>
      <c r="B6" s="21" t="s">
        <v>4</v>
      </c>
      <c r="C6" s="13">
        <v>29342</v>
      </c>
      <c r="D6" s="8">
        <f t="shared" si="2"/>
        <v>2</v>
      </c>
      <c r="E6" s="9" t="str">
        <f t="shared" si="0"/>
        <v>ORTN</v>
      </c>
      <c r="F6" s="10">
        <f>VLOOKUP(C6,'[1]Composição de Índices'!$A$2:$AB$500,D6)</f>
        <v>3.3994284303002553E-2</v>
      </c>
      <c r="G6" s="11">
        <f t="shared" si="1"/>
        <v>3.3994284303002553E-2</v>
      </c>
      <c r="H6" s="12">
        <f t="shared" si="3"/>
        <v>116.20031568374229</v>
      </c>
    </row>
    <row r="7" spans="1:8" x14ac:dyDescent="0.2">
      <c r="A7" s="7">
        <v>7</v>
      </c>
      <c r="B7" s="21" t="s">
        <v>5</v>
      </c>
      <c r="C7" s="13">
        <v>29373</v>
      </c>
      <c r="D7" s="8">
        <f t="shared" si="2"/>
        <v>2</v>
      </c>
      <c r="E7" s="9" t="str">
        <f t="shared" si="0"/>
        <v>ORTN</v>
      </c>
      <c r="F7" s="10">
        <f>VLOOKUP(C7,'[1]Composição de Índices'!$A$2:$AB$500,D7)</f>
        <v>3.2006551447631093E-2</v>
      </c>
      <c r="G7" s="11">
        <f t="shared" si="1"/>
        <v>3.2006551447631093E-2</v>
      </c>
      <c r="H7" s="12">
        <f t="shared" si="3"/>
        <v>120.15046225119407</v>
      </c>
    </row>
    <row r="8" spans="1:8" x14ac:dyDescent="0.2">
      <c r="A8" s="7">
        <v>8</v>
      </c>
      <c r="B8" s="21" t="s">
        <v>6</v>
      </c>
      <c r="C8" s="13">
        <v>29403</v>
      </c>
      <c r="D8" s="8">
        <f t="shared" si="2"/>
        <v>2</v>
      </c>
      <c r="E8" s="9" t="str">
        <f t="shared" si="0"/>
        <v>ORTN</v>
      </c>
      <c r="F8" s="10">
        <f>VLOOKUP(C8,'[1]Composição de Índices'!$A$2:$AB$500,D8)</f>
        <v>3.2005819239861788E-2</v>
      </c>
      <c r="G8" s="11">
        <f t="shared" si="1"/>
        <v>3.2005819239861788E-2</v>
      </c>
      <c r="H8" s="12">
        <f t="shared" si="3"/>
        <v>123.99606420269357</v>
      </c>
    </row>
    <row r="9" spans="1:8" x14ac:dyDescent="0.2">
      <c r="A9" s="7">
        <v>9</v>
      </c>
      <c r="B9" s="21" t="s">
        <v>7</v>
      </c>
      <c r="C9" s="13">
        <v>29434</v>
      </c>
      <c r="D9" s="8">
        <f t="shared" si="2"/>
        <v>2</v>
      </c>
      <c r="E9" s="9" t="str">
        <f t="shared" si="0"/>
        <v>ORTN</v>
      </c>
      <c r="F9" s="10">
        <f>VLOOKUP(C9,'[1]Composição de Índices'!$A$2:$AB$500,D9)</f>
        <v>3.2006407689227023E-2</v>
      </c>
      <c r="G9" s="11">
        <f t="shared" si="1"/>
        <v>3.2006407689227023E-2</v>
      </c>
      <c r="H9" s="12">
        <f t="shared" si="3"/>
        <v>127.96465982001928</v>
      </c>
    </row>
    <row r="10" spans="1:8" x14ac:dyDescent="0.2">
      <c r="A10" s="7">
        <v>10</v>
      </c>
      <c r="B10" s="21" t="s">
        <v>8</v>
      </c>
      <c r="C10" s="13">
        <v>29465</v>
      </c>
      <c r="D10" s="8">
        <f t="shared" si="2"/>
        <v>2</v>
      </c>
      <c r="E10" s="9" t="str">
        <f t="shared" si="0"/>
        <v>ORTN</v>
      </c>
      <c r="F10" s="10">
        <f>VLOOKUP(C10,'[1]Composição de Índices'!$A$2:$AB$500,D10)</f>
        <v>3.0004811946044097E-2</v>
      </c>
      <c r="G10" s="11">
        <f t="shared" si="1"/>
        <v>3.0004811946044097E-2</v>
      </c>
      <c r="H10" s="12">
        <f t="shared" si="3"/>
        <v>132.06034889203207</v>
      </c>
    </row>
    <row r="11" spans="1:8" x14ac:dyDescent="0.2">
      <c r="A11" s="7">
        <v>11</v>
      </c>
      <c r="B11" s="21" t="s">
        <v>9</v>
      </c>
      <c r="C11" s="13">
        <v>29495</v>
      </c>
      <c r="D11" s="8">
        <f t="shared" si="2"/>
        <v>2</v>
      </c>
      <c r="E11" s="9" t="str">
        <f t="shared" si="0"/>
        <v>ORTN</v>
      </c>
      <c r="F11" s="10">
        <f>VLOOKUP(C11,'[1]Composição de Índices'!$A$2:$AB$500,D11)</f>
        <v>3.1994092470914559E-2</v>
      </c>
      <c r="G11" s="11">
        <f t="shared" si="1"/>
        <v>3.1994092470914559E-2</v>
      </c>
      <c r="H11" s="12">
        <f t="shared" si="3"/>
        <v>136.02279482606647</v>
      </c>
    </row>
    <row r="12" spans="1:8" x14ac:dyDescent="0.2">
      <c r="A12" s="7">
        <v>12</v>
      </c>
      <c r="B12" s="21" t="s">
        <v>10</v>
      </c>
      <c r="C12" s="13">
        <v>29526</v>
      </c>
      <c r="D12" s="8">
        <f t="shared" si="2"/>
        <v>2</v>
      </c>
      <c r="E12" s="9" t="str">
        <f t="shared" si="0"/>
        <v>ORTN</v>
      </c>
      <c r="F12" s="10">
        <f>VLOOKUP(C12,'[1]Composição de Índices'!$A$2:$AB$500,D12)</f>
        <v>3.1995210210429503E-2</v>
      </c>
      <c r="G12" s="11">
        <f t="shared" si="1"/>
        <v>3.1995210210429503E-2</v>
      </c>
      <c r="H12" s="12">
        <f t="shared" si="3"/>
        <v>140.37472070188389</v>
      </c>
    </row>
    <row r="13" spans="1:8" x14ac:dyDescent="0.2">
      <c r="A13" s="7">
        <v>13</v>
      </c>
      <c r="B13" s="21" t="s">
        <v>11</v>
      </c>
      <c r="C13" s="13">
        <v>29556</v>
      </c>
      <c r="D13" s="8">
        <f t="shared" si="2"/>
        <v>2</v>
      </c>
      <c r="E13" s="9" t="str">
        <f t="shared" si="0"/>
        <v>ORTN</v>
      </c>
      <c r="F13" s="10">
        <f>VLOOKUP(C13,'[1]Composição de Índices'!$A$2:$AB$500,D13)</f>
        <v>4.4997877458610391E-2</v>
      </c>
      <c r="G13" s="11">
        <f t="shared" si="1"/>
        <v>4.4997877458610391E-2</v>
      </c>
      <c r="H13" s="12">
        <f t="shared" si="3"/>
        <v>144.866039398971</v>
      </c>
    </row>
    <row r="14" spans="1:8" x14ac:dyDescent="0.2">
      <c r="A14" s="7">
        <v>14</v>
      </c>
      <c r="B14" s="21" t="s">
        <v>12</v>
      </c>
      <c r="C14" s="13">
        <v>29587</v>
      </c>
      <c r="D14" s="8">
        <f t="shared" si="2"/>
        <v>2</v>
      </c>
      <c r="E14" s="9" t="str">
        <f t="shared" si="0"/>
        <v>ORTN</v>
      </c>
      <c r="F14" s="10">
        <f>VLOOKUP(C14,'[1]Composição de Índices'!$A$2:$AB$500,D14)</f>
        <v>5.0006770480704121E-2</v>
      </c>
      <c r="G14" s="11">
        <f t="shared" si="1"/>
        <v>5.0006770480704121E-2</v>
      </c>
      <c r="H14" s="12">
        <f t="shared" si="3"/>
        <v>151.38470368776012</v>
      </c>
    </row>
    <row r="15" spans="1:8" x14ac:dyDescent="0.2">
      <c r="A15" s="7">
        <v>15</v>
      </c>
      <c r="B15" s="21" t="s">
        <v>13</v>
      </c>
      <c r="C15" s="13">
        <v>29618</v>
      </c>
      <c r="D15" s="8">
        <f t="shared" si="2"/>
        <v>2</v>
      </c>
      <c r="E15" s="9" t="str">
        <f t="shared" si="0"/>
        <v>ORTN</v>
      </c>
      <c r="F15" s="10">
        <f>VLOOKUP(C15,'[1]Composição de Índices'!$A$2:$AB$500,D15)</f>
        <v>6.4996195659182687E-2</v>
      </c>
      <c r="G15" s="11">
        <f t="shared" si="1"/>
        <v>6.4996195659182687E-2</v>
      </c>
      <c r="H15" s="12">
        <f t="shared" si="3"/>
        <v>158.95496381936334</v>
      </c>
    </row>
    <row r="16" spans="1:8" x14ac:dyDescent="0.2">
      <c r="A16" s="7">
        <v>16</v>
      </c>
      <c r="B16" s="21" t="s">
        <v>14</v>
      </c>
      <c r="C16" s="13">
        <v>29646</v>
      </c>
      <c r="D16" s="8">
        <f t="shared" si="2"/>
        <v>2</v>
      </c>
      <c r="E16" s="9" t="str">
        <f t="shared" si="0"/>
        <v>ORTN</v>
      </c>
      <c r="F16" s="10">
        <f>VLOOKUP(C16,'[1]Composição de Índices'!$A$2:$AB$500,D16)</f>
        <v>6.3003281547049594E-2</v>
      </c>
      <c r="G16" s="11">
        <f t="shared" si="1"/>
        <v>6.3003281547049594E-2</v>
      </c>
      <c r="H16" s="12">
        <f t="shared" si="3"/>
        <v>169.28643174876498</v>
      </c>
    </row>
    <row r="17" spans="1:8" x14ac:dyDescent="0.2">
      <c r="A17" s="7">
        <v>17</v>
      </c>
      <c r="B17" s="21" t="s">
        <v>15</v>
      </c>
      <c r="C17" s="13">
        <v>29677</v>
      </c>
      <c r="D17" s="8">
        <f t="shared" si="2"/>
        <v>2</v>
      </c>
      <c r="E17" s="9" t="str">
        <f t="shared" si="0"/>
        <v>ORTN</v>
      </c>
      <c r="F17" s="10">
        <f>VLOOKUP(C17,'[1]Composição de Índices'!$A$2:$AB$500,D17)</f>
        <v>5.999817738591573E-2</v>
      </c>
      <c r="G17" s="11">
        <f t="shared" si="1"/>
        <v>5.999817738591573E-2</v>
      </c>
      <c r="H17" s="12">
        <f t="shared" si="3"/>
        <v>179.95203247032782</v>
      </c>
    </row>
    <row r="18" spans="1:8" x14ac:dyDescent="0.2">
      <c r="A18" s="7">
        <v>18</v>
      </c>
      <c r="B18" s="21" t="s">
        <v>16</v>
      </c>
      <c r="C18" s="13">
        <v>29707</v>
      </c>
      <c r="D18" s="8">
        <f t="shared" si="2"/>
        <v>2</v>
      </c>
      <c r="E18" s="9" t="str">
        <f t="shared" si="0"/>
        <v>ORTN</v>
      </c>
      <c r="F18" s="10">
        <f>VLOOKUP(C18,'[1]Composição de Índices'!$A$2:$AB$500,D18)</f>
        <v>5.9998065618518615E-2</v>
      </c>
      <c r="G18" s="11">
        <f t="shared" si="1"/>
        <v>5.9998065618518615E-2</v>
      </c>
      <c r="H18" s="12">
        <f t="shared" si="3"/>
        <v>190.74882643543862</v>
      </c>
    </row>
    <row r="19" spans="1:8" x14ac:dyDescent="0.2">
      <c r="A19" s="7">
        <v>19</v>
      </c>
      <c r="B19" s="21" t="s">
        <v>43</v>
      </c>
      <c r="C19" s="13">
        <v>29738</v>
      </c>
      <c r="D19" s="8">
        <f t="shared" si="2"/>
        <v>2</v>
      </c>
      <c r="E19" s="9" t="str">
        <f t="shared" si="0"/>
        <v>ORTN</v>
      </c>
      <c r="F19" s="10">
        <f>VLOOKUP(C19,'[1]Composição de Índices'!$A$2:$AB$500,D19)</f>
        <v>5.9998377874204145E-2</v>
      </c>
      <c r="G19" s="11">
        <f t="shared" si="1"/>
        <v>5.9998377874204145E-2</v>
      </c>
      <c r="H19" s="12">
        <f t="shared" si="3"/>
        <v>202.19338704056747</v>
      </c>
    </row>
    <row r="20" spans="1:8" x14ac:dyDescent="0.2">
      <c r="A20" s="7">
        <v>20</v>
      </c>
      <c r="B20" s="21" t="s">
        <v>23</v>
      </c>
      <c r="C20" s="13">
        <v>29768</v>
      </c>
      <c r="D20" s="8">
        <f t="shared" si="2"/>
        <v>2</v>
      </c>
      <c r="E20" s="9" t="str">
        <f t="shared" si="0"/>
        <v>ORTN</v>
      </c>
      <c r="F20" s="10">
        <f>VLOOKUP(C20,'[1]Composição de Índices'!$A$2:$AB$500,D20)</f>
        <v>5.9997704535455387E-2</v>
      </c>
      <c r="G20" s="11">
        <f t="shared" si="1"/>
        <v>5.9997704535455387E-2</v>
      </c>
      <c r="H20" s="12">
        <f t="shared" si="3"/>
        <v>214.32466227989266</v>
      </c>
    </row>
    <row r="21" spans="1:8" x14ac:dyDescent="0.2">
      <c r="A21" s="7">
        <v>21</v>
      </c>
      <c r="B21" s="21" t="s">
        <v>23</v>
      </c>
      <c r="C21" s="13">
        <v>29799</v>
      </c>
      <c r="D21" s="8">
        <f t="shared" si="2"/>
        <v>2</v>
      </c>
      <c r="E21" s="9" t="str">
        <f t="shared" si="0"/>
        <v>ORTN</v>
      </c>
      <c r="F21" s="10">
        <f>VLOOKUP(C21,'[1]Composição de Índices'!$A$2:$AB$500,D21)</f>
        <v>5.8000306784447897E-2</v>
      </c>
      <c r="G21" s="11">
        <f t="shared" si="1"/>
        <v>5.8000306784447897E-2</v>
      </c>
      <c r="H21" s="12">
        <f t="shared" si="3"/>
        <v>227.18365004202292</v>
      </c>
    </row>
    <row r="22" spans="1:8" x14ac:dyDescent="0.2">
      <c r="A22" s="7">
        <v>22</v>
      </c>
      <c r="B22" s="21" t="s">
        <v>23</v>
      </c>
      <c r="C22" s="13">
        <v>29830</v>
      </c>
      <c r="D22" s="8">
        <f t="shared" si="2"/>
        <v>2</v>
      </c>
      <c r="E22" s="9" t="str">
        <f t="shared" si="0"/>
        <v>ORTN</v>
      </c>
      <c r="F22" s="10">
        <f>VLOOKUP(C22,'[1]Composição de Índices'!$A$2:$AB$500,D22)</f>
        <v>5.7003965715747951E-2</v>
      </c>
      <c r="G22" s="11">
        <f t="shared" si="1"/>
        <v>5.7003965715747951E-2</v>
      </c>
      <c r="H22" s="12">
        <f t="shared" si="3"/>
        <v>240.36037144087089</v>
      </c>
    </row>
    <row r="23" spans="1:8" x14ac:dyDescent="0.2">
      <c r="A23" s="7">
        <v>23</v>
      </c>
      <c r="B23" s="21" t="s">
        <v>50</v>
      </c>
      <c r="C23" s="13">
        <v>29860</v>
      </c>
      <c r="D23" s="8">
        <f t="shared" si="2"/>
        <v>2</v>
      </c>
      <c r="E23" s="9" t="str">
        <f t="shared" si="0"/>
        <v>ORTN</v>
      </c>
      <c r="F23" s="10">
        <f>VLOOKUP(C23,'[1]Composição de Índices'!$A$2:$AB$500,D23)</f>
        <v>5.7003848667489532E-2</v>
      </c>
      <c r="G23" s="11">
        <f t="shared" si="1"/>
        <v>5.7003848667489532E-2</v>
      </c>
      <c r="H23" s="12">
        <f t="shared" si="3"/>
        <v>254.06186581391074</v>
      </c>
    </row>
    <row r="24" spans="1:8" x14ac:dyDescent="0.2">
      <c r="A24" s="7">
        <v>24</v>
      </c>
      <c r="B24" s="21" t="s">
        <v>51</v>
      </c>
      <c r="C24" s="13">
        <v>29891</v>
      </c>
      <c r="D24" s="8">
        <f t="shared" si="2"/>
        <v>2</v>
      </c>
      <c r="E24" s="9" t="str">
        <f t="shared" si="0"/>
        <v>ORTN</v>
      </c>
      <c r="F24" s="10">
        <f>VLOOKUP(C24,'[1]Composição de Índices'!$A$2:$AB$500,D24)</f>
        <v>5.4998320661964417E-2</v>
      </c>
      <c r="G24" s="11">
        <f t="shared" si="1"/>
        <v>5.4998320661964417E-2</v>
      </c>
      <c r="H24" s="12">
        <f t="shared" si="3"/>
        <v>268.54436996494695</v>
      </c>
    </row>
    <row r="25" spans="1:8" x14ac:dyDescent="0.2">
      <c r="A25" s="7">
        <v>25</v>
      </c>
      <c r="B25" s="21" t="s">
        <v>23</v>
      </c>
      <c r="C25" s="13">
        <v>29921</v>
      </c>
      <c r="D25" s="8">
        <f t="shared" si="2"/>
        <v>2</v>
      </c>
      <c r="E25" s="9" t="str">
        <f t="shared" si="0"/>
        <v>ORTN</v>
      </c>
      <c r="F25" s="10">
        <f>VLOOKUP(C25,'[1]Composição de Índices'!$A$2:$AB$500,D25)</f>
        <v>5.2000955075284683E-2</v>
      </c>
      <c r="G25" s="11">
        <f t="shared" si="1"/>
        <v>5.2000955075284683E-2</v>
      </c>
      <c r="H25" s="12">
        <f t="shared" si="3"/>
        <v>283.31385933624432</v>
      </c>
    </row>
    <row r="26" spans="1:8" ht="13.5" thickBot="1" x14ac:dyDescent="0.25">
      <c r="A26" s="14">
        <v>26</v>
      </c>
      <c r="B26" s="22" t="s">
        <v>23</v>
      </c>
      <c r="C26" s="13">
        <v>29952</v>
      </c>
      <c r="D26" s="8">
        <f t="shared" si="2"/>
        <v>2</v>
      </c>
      <c r="E26" s="9" t="str">
        <f t="shared" si="0"/>
        <v>ORTN</v>
      </c>
      <c r="F26" s="10">
        <f>VLOOKUP(C26,'[1]Composição de Índices'!$A$2:$AB$500,D26)</f>
        <v>5.0001375553660354E-2</v>
      </c>
      <c r="G26" s="11">
        <f t="shared" si="1"/>
        <v>5.0001375553660354E-2</v>
      </c>
      <c r="H26" s="12">
        <f t="shared" si="3"/>
        <v>298.04645060779387</v>
      </c>
    </row>
    <row r="27" spans="1:8" ht="13.5" thickTop="1" x14ac:dyDescent="0.2">
      <c r="C27" s="13">
        <v>29983</v>
      </c>
      <c r="D27" s="8">
        <f t="shared" si="2"/>
        <v>2</v>
      </c>
      <c r="E27" s="9" t="str">
        <f t="shared" si="0"/>
        <v>ORTN</v>
      </c>
      <c r="F27" s="10">
        <f>VLOOKUP(C27,'[1]Composição de Índices'!$A$2:$AB$500,D27)</f>
        <v>4.999803492591659E-2</v>
      </c>
      <c r="G27" s="11">
        <f t="shared" si="1"/>
        <v>4.999803492591659E-2</v>
      </c>
      <c r="H27" s="12">
        <f t="shared" si="3"/>
        <v>312.94918311706965</v>
      </c>
    </row>
    <row r="28" spans="1:8" x14ac:dyDescent="0.2">
      <c r="C28" s="13">
        <v>30011</v>
      </c>
      <c r="D28" s="8">
        <f t="shared" si="2"/>
        <v>2</v>
      </c>
      <c r="E28" s="9" t="str">
        <f t="shared" si="0"/>
        <v>ORTN</v>
      </c>
      <c r="F28" s="10">
        <f>VLOOKUP(C28,'[1]Composição de Índices'!$A$2:$AB$500,D28)</f>
        <v>5.0000311917104856E-2</v>
      </c>
      <c r="G28" s="11">
        <f t="shared" si="1"/>
        <v>5.0000311917104856E-2</v>
      </c>
      <c r="H28" s="12">
        <f t="shared" si="3"/>
        <v>328.59602730459397</v>
      </c>
    </row>
    <row r="29" spans="1:8" x14ac:dyDescent="0.2">
      <c r="C29" s="13">
        <v>30042</v>
      </c>
      <c r="D29" s="8">
        <f t="shared" si="2"/>
        <v>2</v>
      </c>
      <c r="E29" s="9" t="str">
        <f t="shared" si="0"/>
        <v>ORTN</v>
      </c>
      <c r="F29" s="10">
        <f>VLOOKUP(C29,'[1]Composição de Índices'!$A$2:$AB$500,D29)</f>
        <v>5.4998395855365478E-2</v>
      </c>
      <c r="G29" s="11">
        <f t="shared" si="1"/>
        <v>5.4998395855365478E-2</v>
      </c>
      <c r="H29" s="12">
        <f t="shared" si="3"/>
        <v>345.02593116454517</v>
      </c>
    </row>
    <row r="30" spans="1:8" x14ac:dyDescent="0.2">
      <c r="C30" s="13">
        <v>30072</v>
      </c>
      <c r="D30" s="8">
        <f t="shared" si="2"/>
        <v>2</v>
      </c>
      <c r="E30" s="9" t="str">
        <f t="shared" si="0"/>
        <v>ORTN</v>
      </c>
      <c r="F30" s="10">
        <f>VLOOKUP(C30,'[1]Composição de Índices'!$A$2:$AB$500,D30)</f>
        <v>5.4997719222170227E-2</v>
      </c>
      <c r="G30" s="11">
        <f t="shared" si="1"/>
        <v>5.4997719222170227E-2</v>
      </c>
      <c r="H30" s="12">
        <f t="shared" si="3"/>
        <v>364.00180390709892</v>
      </c>
    </row>
    <row r="31" spans="1:8" x14ac:dyDescent="0.2">
      <c r="C31" s="13">
        <v>30103</v>
      </c>
      <c r="D31" s="8">
        <f t="shared" si="2"/>
        <v>2</v>
      </c>
      <c r="E31" s="9" t="str">
        <f t="shared" si="0"/>
        <v>ORTN</v>
      </c>
      <c r="F31" s="10">
        <f>VLOOKUP(C31,'[1]Composição de Índices'!$A$2:$AB$500,D31)</f>
        <v>5.5002482157822552E-2</v>
      </c>
      <c r="G31" s="11">
        <f t="shared" si="1"/>
        <v>5.5002482157822552E-2</v>
      </c>
      <c r="H31" s="12">
        <f t="shared" si="3"/>
        <v>384.02107291474499</v>
      </c>
    </row>
    <row r="32" spans="1:8" x14ac:dyDescent="0.2">
      <c r="C32" s="13">
        <v>30133</v>
      </c>
      <c r="D32" s="8">
        <f t="shared" si="2"/>
        <v>2</v>
      </c>
      <c r="E32" s="9" t="str">
        <f t="shared" si="0"/>
        <v>ORTN</v>
      </c>
      <c r="F32" s="10">
        <f>VLOOKUP(C32,'[1]Composição de Índices'!$A$2:$AB$500,D32)</f>
        <v>5.9997672547700054E-2</v>
      </c>
      <c r="G32" s="11">
        <f t="shared" si="1"/>
        <v>5.9997672547700054E-2</v>
      </c>
      <c r="H32" s="12">
        <f t="shared" si="3"/>
        <v>405.14318512596611</v>
      </c>
    </row>
    <row r="33" spans="3:8" x14ac:dyDescent="0.2">
      <c r="C33" s="13">
        <v>30164</v>
      </c>
      <c r="D33" s="8">
        <f t="shared" si="2"/>
        <v>2</v>
      </c>
      <c r="E33" s="9" t="str">
        <f t="shared" si="0"/>
        <v>ORTN</v>
      </c>
      <c r="F33" s="10">
        <f>VLOOKUP(C33,'[1]Composição de Índices'!$A$2:$AB$500,D33)</f>
        <v>7.000033413047313E-2</v>
      </c>
      <c r="G33" s="11">
        <f t="shared" si="1"/>
        <v>7.000033413047313E-2</v>
      </c>
      <c r="H33" s="12">
        <f t="shared" si="3"/>
        <v>429.45083328208602</v>
      </c>
    </row>
    <row r="34" spans="3:8" x14ac:dyDescent="0.2">
      <c r="C34" s="13">
        <v>30195</v>
      </c>
      <c r="D34" s="8">
        <f t="shared" si="2"/>
        <v>2</v>
      </c>
      <c r="E34" s="9" t="str">
        <f t="shared" si="0"/>
        <v>ORTN</v>
      </c>
      <c r="F34" s="10">
        <f>VLOOKUP(C34,'[1]Composição de Índices'!$A$2:$AB$500,D34)</f>
        <v>6.9997858710586947E-2</v>
      </c>
      <c r="G34" s="11">
        <f t="shared" si="1"/>
        <v>6.9997858710586947E-2</v>
      </c>
      <c r="H34" s="12">
        <f t="shared" si="3"/>
        <v>459.51253510444218</v>
      </c>
    </row>
    <row r="35" spans="3:8" x14ac:dyDescent="0.2">
      <c r="C35" s="13">
        <v>30225</v>
      </c>
      <c r="D35" s="8">
        <f t="shared" ref="D35:D66" si="4">D34</f>
        <v>2</v>
      </c>
      <c r="E35" s="9" t="str">
        <f t="shared" si="0"/>
        <v>ORTN</v>
      </c>
      <c r="F35" s="10">
        <f>VLOOKUP(C35,'[1]Composição de Índices'!$A$2:$AB$500,D35)</f>
        <v>7.0000625377832248E-2</v>
      </c>
      <c r="G35" s="11">
        <f t="shared" si="1"/>
        <v>7.0000625377832248E-2</v>
      </c>
      <c r="H35" s="12">
        <f t="shared" ref="H35:H66" si="5">H34*(1+G34)</f>
        <v>491.67742861242652</v>
      </c>
    </row>
    <row r="36" spans="3:8" x14ac:dyDescent="0.2">
      <c r="C36" s="13">
        <v>30256</v>
      </c>
      <c r="D36" s="8">
        <f t="shared" si="4"/>
        <v>2</v>
      </c>
      <c r="E36" s="9" t="str">
        <f t="shared" si="0"/>
        <v>ORTN</v>
      </c>
      <c r="F36" s="10">
        <f>VLOOKUP(C36,'[1]Composição de Índices'!$A$2:$AB$500,D36)</f>
        <v>6.5000292232461288E-2</v>
      </c>
      <c r="G36" s="11">
        <f t="shared" si="1"/>
        <v>6.5000292232461288E-2</v>
      </c>
      <c r="H36" s="12">
        <f t="shared" si="5"/>
        <v>526.09515609946084</v>
      </c>
    </row>
    <row r="37" spans="3:8" x14ac:dyDescent="0.2">
      <c r="C37" s="13">
        <v>30286</v>
      </c>
      <c r="D37" s="8">
        <f t="shared" si="4"/>
        <v>2</v>
      </c>
      <c r="E37" s="9" t="str">
        <f t="shared" si="0"/>
        <v>ORTN</v>
      </c>
      <c r="F37" s="10">
        <f>VLOOKUP(C37,'[1]Composição de Índices'!$A$2:$AB$500,D37)</f>
        <v>6.4999067051553672E-2</v>
      </c>
      <c r="G37" s="11">
        <f t="shared" si="1"/>
        <v>6.4999067051553672E-2</v>
      </c>
      <c r="H37" s="12">
        <f t="shared" si="5"/>
        <v>560.29149498800814</v>
      </c>
    </row>
    <row r="38" spans="3:8" x14ac:dyDescent="0.2">
      <c r="C38" s="13">
        <v>30317</v>
      </c>
      <c r="D38" s="8">
        <f t="shared" si="4"/>
        <v>2</v>
      </c>
      <c r="E38" s="9" t="str">
        <f t="shared" si="0"/>
        <v>ORTN</v>
      </c>
      <c r="F38" s="10">
        <f>VLOOKUP(C38,'[1]Composição de Índices'!$A$2:$AB$500,D38)</f>
        <v>6.0001442837856134E-2</v>
      </c>
      <c r="G38" s="11">
        <f t="shared" si="1"/>
        <v>6.0001442837856134E-2</v>
      </c>
      <c r="H38" s="12">
        <f t="shared" si="5"/>
        <v>596.70991943914896</v>
      </c>
    </row>
    <row r="39" spans="3:8" x14ac:dyDescent="0.2">
      <c r="C39" s="13">
        <v>30348</v>
      </c>
      <c r="D39" s="8">
        <f t="shared" si="4"/>
        <v>2</v>
      </c>
      <c r="E39" s="9" t="str">
        <f t="shared" si="0"/>
        <v>ORTN</v>
      </c>
      <c r="F39" s="10">
        <f>VLOOKUP(C39,'[1]Composição de Índices'!$A$2:$AB$500,D39)</f>
        <v>6.6998531885312129E-2</v>
      </c>
      <c r="G39" s="11">
        <f t="shared" si="1"/>
        <v>6.6998531885312129E-2</v>
      </c>
      <c r="H39" s="12">
        <f t="shared" si="5"/>
        <v>632.5133755611588</v>
      </c>
    </row>
    <row r="40" spans="3:8" x14ac:dyDescent="0.2">
      <c r="C40" s="13">
        <v>30376</v>
      </c>
      <c r="D40" s="8">
        <f t="shared" si="4"/>
        <v>2</v>
      </c>
      <c r="E40" s="9" t="str">
        <f t="shared" si="0"/>
        <v>ORTN</v>
      </c>
      <c r="F40" s="10">
        <f>VLOOKUP(C40,'[1]Composição de Índices'!$A$2:$AB$500,D40)</f>
        <v>9.0000364484618789E-2</v>
      </c>
      <c r="G40" s="11">
        <f t="shared" si="1"/>
        <v>9.0000364484618789E-2</v>
      </c>
      <c r="H40" s="12">
        <f t="shared" si="5"/>
        <v>674.89084312157945</v>
      </c>
    </row>
    <row r="41" spans="3:8" x14ac:dyDescent="0.2">
      <c r="C41" s="13">
        <v>30407</v>
      </c>
      <c r="D41" s="8">
        <f t="shared" si="4"/>
        <v>2</v>
      </c>
      <c r="E41" s="9" t="str">
        <f t="shared" si="0"/>
        <v>ORTN</v>
      </c>
      <c r="F41" s="10">
        <f>VLOOKUP(C41,'[1]Composição de Índices'!$A$2:$AB$500,D41)</f>
        <v>9.0000919570978333E-2</v>
      </c>
      <c r="G41" s="11">
        <f t="shared" si="1"/>
        <v>9.0000919570978333E-2</v>
      </c>
      <c r="H41" s="12">
        <f t="shared" si="5"/>
        <v>735.63126498985332</v>
      </c>
    </row>
    <row r="42" spans="3:8" x14ac:dyDescent="0.2">
      <c r="C42" s="13">
        <v>30437</v>
      </c>
      <c r="D42" s="8">
        <f t="shared" si="4"/>
        <v>2</v>
      </c>
      <c r="E42" s="9" t="str">
        <f t="shared" si="0"/>
        <v>ORTN</v>
      </c>
      <c r="F42" s="10">
        <f>VLOOKUP(C42,'[1]Composição de Índices'!$A$2:$AB$500,D42)</f>
        <v>8.0000306779050012E-2</v>
      </c>
      <c r="G42" s="11">
        <f t="shared" si="1"/>
        <v>8.0000306779050012E-2</v>
      </c>
      <c r="H42" s="12">
        <f t="shared" si="5"/>
        <v>801.83875530410216</v>
      </c>
    </row>
    <row r="43" spans="3:8" x14ac:dyDescent="0.2">
      <c r="C43" s="13">
        <v>30468</v>
      </c>
      <c r="D43" s="8">
        <f t="shared" si="4"/>
        <v>2</v>
      </c>
      <c r="E43" s="9" t="str">
        <f t="shared" si="0"/>
        <v>ORTN</v>
      </c>
      <c r="F43" s="10">
        <f>VLOOKUP(C43,'[1]Composição de Índices'!$A$2:$AB$500,D43)</f>
        <v>7.7999024745889489E-2</v>
      </c>
      <c r="G43" s="11">
        <f t="shared" si="1"/>
        <v>7.7999024745889489E-2</v>
      </c>
      <c r="H43" s="12">
        <f t="shared" si="5"/>
        <v>865.98610171576195</v>
      </c>
    </row>
    <row r="44" spans="3:8" x14ac:dyDescent="0.2">
      <c r="C44" s="13">
        <v>30498</v>
      </c>
      <c r="D44" s="8">
        <f t="shared" si="4"/>
        <v>2</v>
      </c>
      <c r="E44" s="9" t="str">
        <f t="shared" si="0"/>
        <v>ORTN</v>
      </c>
      <c r="F44" s="10">
        <f>VLOOKUP(C44,'[1]Composição de Índices'!$A$2:$AB$500,D44)</f>
        <v>8.9999011868556522E-2</v>
      </c>
      <c r="G44" s="11">
        <f t="shared" si="1"/>
        <v>8.9999011868556522E-2</v>
      </c>
      <c r="H44" s="12">
        <f t="shared" si="5"/>
        <v>933.53217309308604</v>
      </c>
    </row>
    <row r="45" spans="3:8" x14ac:dyDescent="0.2">
      <c r="C45" s="13">
        <v>30529</v>
      </c>
      <c r="D45" s="8">
        <f t="shared" si="4"/>
        <v>2</v>
      </c>
      <c r="E45" s="9" t="str">
        <f t="shared" si="0"/>
        <v>ORTN</v>
      </c>
      <c r="F45" s="10">
        <f>VLOOKUP(C45,'[1]Composição de Índices'!$A$2:$AB$500,D45)</f>
        <v>8.4999526582875351E-2</v>
      </c>
      <c r="G45" s="11">
        <f t="shared" si="1"/>
        <v>8.4999526582875351E-2</v>
      </c>
      <c r="H45" s="12">
        <f t="shared" si="5"/>
        <v>1017.54914621897</v>
      </c>
    </row>
    <row r="46" spans="3:8" x14ac:dyDescent="0.2">
      <c r="C46" s="13">
        <v>30560</v>
      </c>
      <c r="D46" s="8">
        <f t="shared" si="4"/>
        <v>2</v>
      </c>
      <c r="E46" s="9" t="str">
        <f t="shared" si="0"/>
        <v>ORTN</v>
      </c>
      <c r="F46" s="10">
        <f>VLOOKUP(C46,'[1]Composição de Índices'!$A$2:$AB$500,D46)</f>
        <v>9.4999108774118657E-2</v>
      </c>
      <c r="G46" s="11">
        <f t="shared" si="1"/>
        <v>9.4999108774118657E-2</v>
      </c>
      <c r="H46" s="12">
        <f t="shared" si="5"/>
        <v>1104.0403419223915</v>
      </c>
    </row>
    <row r="47" spans="3:8" x14ac:dyDescent="0.2">
      <c r="C47" s="13">
        <v>30590</v>
      </c>
      <c r="D47" s="8">
        <f t="shared" si="4"/>
        <v>2</v>
      </c>
      <c r="E47" s="9" t="str">
        <f t="shared" si="0"/>
        <v>ORTN</v>
      </c>
      <c r="F47" s="10">
        <f>VLOOKUP(C47,'[1]Composição de Índices'!$A$2:$AB$500,D47)</f>
        <v>9.7000588385906639E-2</v>
      </c>
      <c r="G47" s="11">
        <f t="shared" si="1"/>
        <v>9.7000588385906639E-2</v>
      </c>
      <c r="H47" s="12">
        <f t="shared" si="5"/>
        <v>1208.9231904556918</v>
      </c>
    </row>
    <row r="48" spans="3:8" x14ac:dyDescent="0.2">
      <c r="C48" s="13">
        <v>30621</v>
      </c>
      <c r="D48" s="8">
        <f t="shared" si="4"/>
        <v>2</v>
      </c>
      <c r="E48" s="9" t="str">
        <f t="shared" si="0"/>
        <v>ORTN</v>
      </c>
      <c r="F48" s="10">
        <f>VLOOKUP(C48,'[1]Composição de Índices'!$A$2:$AB$500,D48)</f>
        <v>8.3999659945436678E-2</v>
      </c>
      <c r="G48" s="11">
        <f t="shared" si="1"/>
        <v>8.3999659945436678E-2</v>
      </c>
      <c r="H48" s="12">
        <f t="shared" si="5"/>
        <v>1326.1894512432614</v>
      </c>
    </row>
    <row r="49" spans="3:8" x14ac:dyDescent="0.2">
      <c r="C49" s="13">
        <v>30651</v>
      </c>
      <c r="D49" s="8">
        <f t="shared" si="4"/>
        <v>2</v>
      </c>
      <c r="E49" s="9" t="str">
        <f t="shared" si="0"/>
        <v>ORTN</v>
      </c>
      <c r="F49" s="10">
        <f>VLOOKUP(C49,'[1]Composição de Índices'!$A$2:$AB$500,D49)</f>
        <v>7.6000393555387902E-2</v>
      </c>
      <c r="G49" s="11">
        <f t="shared" si="1"/>
        <v>7.6000393555387902E-2</v>
      </c>
      <c r="H49" s="12">
        <f t="shared" si="5"/>
        <v>1437.5889141709206</v>
      </c>
    </row>
    <row r="50" spans="3:8" x14ac:dyDescent="0.2">
      <c r="C50" s="13">
        <v>30682</v>
      </c>
      <c r="D50" s="8">
        <f t="shared" si="4"/>
        <v>2</v>
      </c>
      <c r="E50" s="9" t="str">
        <f t="shared" si="0"/>
        <v>ORTN</v>
      </c>
      <c r="F50" s="10">
        <f>VLOOKUP(C50,'[1]Composição de Índices'!$A$2:$AB$500,D50)</f>
        <v>9.8000524782732024E-2</v>
      </c>
      <c r="G50" s="11">
        <f t="shared" si="1"/>
        <v>9.8000524782732024E-2</v>
      </c>
      <c r="H50" s="12">
        <f t="shared" si="5"/>
        <v>1546.8462374187734</v>
      </c>
    </row>
    <row r="51" spans="3:8" x14ac:dyDescent="0.2">
      <c r="C51" s="13">
        <v>30713</v>
      </c>
      <c r="D51" s="8">
        <f t="shared" si="4"/>
        <v>2</v>
      </c>
      <c r="E51" s="9" t="str">
        <f t="shared" si="0"/>
        <v>ORTN</v>
      </c>
      <c r="F51" s="10">
        <f>VLOOKUP(C51,'[1]Composição de Índices'!$A$2:$AB$500,D51)</f>
        <v>0.12300057087752214</v>
      </c>
      <c r="G51" s="11">
        <f t="shared" si="1"/>
        <v>0.12300057087752214</v>
      </c>
      <c r="H51" s="12">
        <f t="shared" si="5"/>
        <v>1698.4379804440077</v>
      </c>
    </row>
    <row r="52" spans="3:8" x14ac:dyDescent="0.2">
      <c r="C52" s="13">
        <v>30742</v>
      </c>
      <c r="D52" s="8">
        <f t="shared" si="4"/>
        <v>2</v>
      </c>
      <c r="E52" s="9" t="str">
        <f t="shared" si="0"/>
        <v>ORTN</v>
      </c>
      <c r="F52" s="10">
        <f>VLOOKUP(C52,'[1]Composição de Índices'!$A$2:$AB$500,D52)</f>
        <v>9.9999892526392742E-2</v>
      </c>
      <c r="G52" s="11">
        <f t="shared" si="1"/>
        <v>9.9999892526392742E-2</v>
      </c>
      <c r="H52" s="12">
        <f t="shared" si="5"/>
        <v>1907.3468216386864</v>
      </c>
    </row>
    <row r="53" spans="3:8" x14ac:dyDescent="0.2">
      <c r="C53" s="13">
        <v>30773</v>
      </c>
      <c r="D53" s="8">
        <f t="shared" si="4"/>
        <v>2</v>
      </c>
      <c r="E53" s="9" t="str">
        <f t="shared" si="0"/>
        <v>ORTN</v>
      </c>
      <c r="F53" s="10">
        <f>VLOOKUP(C53,'[1]Composição de Índices'!$A$2:$AB$500,D53)</f>
        <v>8.899987982495472E-2</v>
      </c>
      <c r="G53" s="11">
        <f t="shared" si="1"/>
        <v>8.899987982495472E-2</v>
      </c>
      <c r="H53" s="12">
        <f t="shared" si="5"/>
        <v>2098.081298813112</v>
      </c>
    </row>
    <row r="54" spans="3:8" x14ac:dyDescent="0.2">
      <c r="C54" s="13">
        <v>30803</v>
      </c>
      <c r="D54" s="8">
        <f t="shared" si="4"/>
        <v>2</v>
      </c>
      <c r="E54" s="9" t="str">
        <f t="shared" si="0"/>
        <v>ORTN</v>
      </c>
      <c r="F54" s="10">
        <f>VLOOKUP(C54,'[1]Composição de Índices'!$A$2:$AB$500,D54)</f>
        <v>8.89997209758846E-2</v>
      </c>
      <c r="G54" s="11">
        <f t="shared" si="1"/>
        <v>8.89997209758846E-2</v>
      </c>
      <c r="H54" s="12">
        <f t="shared" si="5"/>
        <v>2284.8102822704636</v>
      </c>
    </row>
    <row r="55" spans="3:8" x14ac:dyDescent="0.2">
      <c r="C55" s="13">
        <v>30834</v>
      </c>
      <c r="D55" s="8">
        <f t="shared" si="4"/>
        <v>2</v>
      </c>
      <c r="E55" s="9" t="str">
        <f t="shared" si="0"/>
        <v>ORTN</v>
      </c>
      <c r="F55" s="10">
        <f>VLOOKUP(C55,'[1]Composição de Índices'!$A$2:$AB$500,D55)</f>
        <v>9.1999657274109969E-2</v>
      </c>
      <c r="G55" s="11">
        <f t="shared" si="1"/>
        <v>9.1999657274109969E-2</v>
      </c>
      <c r="H55" s="12">
        <f t="shared" si="5"/>
        <v>2488.157759875367</v>
      </c>
    </row>
    <row r="56" spans="3:8" x14ac:dyDescent="0.2">
      <c r="C56" s="13">
        <v>30864</v>
      </c>
      <c r="D56" s="8">
        <f t="shared" si="4"/>
        <v>2</v>
      </c>
      <c r="E56" s="9" t="str">
        <f t="shared" si="0"/>
        <v>ORTN</v>
      </c>
      <c r="F56" s="10">
        <f>VLOOKUP(C56,'[1]Composição de Índices'!$A$2:$AB$500,D56)</f>
        <v>0.10299992380044154</v>
      </c>
      <c r="G56" s="11">
        <f t="shared" si="1"/>
        <v>0.10299992380044154</v>
      </c>
      <c r="H56" s="12">
        <f t="shared" si="5"/>
        <v>2717.067421027818</v>
      </c>
    </row>
    <row r="57" spans="3:8" x14ac:dyDescent="0.2">
      <c r="C57" s="13">
        <v>30895</v>
      </c>
      <c r="D57" s="8">
        <f t="shared" si="4"/>
        <v>2</v>
      </c>
      <c r="E57" s="9" t="str">
        <f t="shared" si="0"/>
        <v>ORTN</v>
      </c>
      <c r="F57" s="10">
        <f>VLOOKUP(C57,'[1]Composição de Índices'!$A$2:$AB$500,D57)</f>
        <v>0.10600004103995242</v>
      </c>
      <c r="G57" s="11">
        <f t="shared" si="1"/>
        <v>0.10600004103995242</v>
      </c>
      <c r="H57" s="12">
        <f t="shared" si="5"/>
        <v>2996.9251583543455</v>
      </c>
    </row>
    <row r="58" spans="3:8" x14ac:dyDescent="0.2">
      <c r="C58" s="13">
        <v>30926</v>
      </c>
      <c r="D58" s="8">
        <f t="shared" si="4"/>
        <v>2</v>
      </c>
      <c r="E58" s="9" t="str">
        <f t="shared" si="0"/>
        <v>ORTN</v>
      </c>
      <c r="F58" s="10">
        <f>VLOOKUP(C58,'[1]Composição de Índices'!$A$2:$AB$500,D58)</f>
        <v>0.10500005875218998</v>
      </c>
      <c r="G58" s="11">
        <f t="shared" si="1"/>
        <v>0.10500005875218998</v>
      </c>
      <c r="H58" s="12">
        <f t="shared" si="5"/>
        <v>3314.5993481335722</v>
      </c>
    </row>
    <row r="59" spans="3:8" x14ac:dyDescent="0.2">
      <c r="C59" s="13">
        <v>30956</v>
      </c>
      <c r="D59" s="8">
        <f t="shared" si="4"/>
        <v>2</v>
      </c>
      <c r="E59" s="9" t="str">
        <f t="shared" si="0"/>
        <v>ORTN</v>
      </c>
      <c r="F59" s="10">
        <f>VLOOKUP(C59,'[1]Composição de Índices'!$A$2:$AB$500,D59)</f>
        <v>0.12599972463847608</v>
      </c>
      <c r="G59" s="11">
        <f t="shared" si="1"/>
        <v>0.12599972463847608</v>
      </c>
      <c r="H59" s="12">
        <f t="shared" si="5"/>
        <v>3662.632474427568</v>
      </c>
    </row>
    <row r="60" spans="3:8" x14ac:dyDescent="0.2">
      <c r="C60" s="13">
        <v>30987</v>
      </c>
      <c r="D60" s="8">
        <f t="shared" si="4"/>
        <v>2</v>
      </c>
      <c r="E60" s="9" t="str">
        <f t="shared" si="0"/>
        <v>ORTN</v>
      </c>
      <c r="F60" s="10">
        <f>VLOOKUP(C60,'[1]Composição de Índices'!$A$2:$AB$500,D60)</f>
        <v>9.8999886175604734E-2</v>
      </c>
      <c r="G60" s="11">
        <f t="shared" si="1"/>
        <v>9.8999886175604734E-2</v>
      </c>
      <c r="H60" s="12">
        <f t="shared" si="5"/>
        <v>4124.1231576573819</v>
      </c>
    </row>
    <row r="61" spans="3:8" x14ac:dyDescent="0.2">
      <c r="C61" s="13">
        <v>31017</v>
      </c>
      <c r="D61" s="8">
        <f t="shared" si="4"/>
        <v>2</v>
      </c>
      <c r="E61" s="9" t="str">
        <f t="shared" si="0"/>
        <v>ORTN</v>
      </c>
      <c r="F61" s="10">
        <f>VLOOKUP(C61,'[1]Composição de Índices'!$A$2:$AB$500,D61)</f>
        <v>0.10500007688668633</v>
      </c>
      <c r="G61" s="11">
        <f t="shared" si="1"/>
        <v>0.10500007688668633</v>
      </c>
      <c r="H61" s="12">
        <f t="shared" si="5"/>
        <v>4532.4108808396386</v>
      </c>
    </row>
    <row r="62" spans="3:8" x14ac:dyDescent="0.2">
      <c r="C62" s="13">
        <v>31048</v>
      </c>
      <c r="D62" s="8">
        <f t="shared" si="4"/>
        <v>2</v>
      </c>
      <c r="E62" s="9" t="str">
        <f t="shared" si="0"/>
        <v>ORTN</v>
      </c>
      <c r="F62" s="10">
        <f>VLOOKUP(C62,'[1]Composição de Índices'!$A$2:$AB$500,D62)</f>
        <v>0.12600001800912408</v>
      </c>
      <c r="G62" s="11">
        <f t="shared" si="1"/>
        <v>0.12600001800912408</v>
      </c>
      <c r="H62" s="12">
        <f t="shared" si="5"/>
        <v>5008.3143718098545</v>
      </c>
    </row>
    <row r="63" spans="3:8" x14ac:dyDescent="0.2">
      <c r="C63" s="13">
        <v>31079</v>
      </c>
      <c r="D63" s="8">
        <f t="shared" si="4"/>
        <v>2</v>
      </c>
      <c r="E63" s="9" t="str">
        <f t="shared" si="0"/>
        <v>ORTN</v>
      </c>
      <c r="F63" s="10">
        <f>VLOOKUP(C63,'[1]Composição de Índices'!$A$2:$AB$500,D63)</f>
        <v>0.10199996365024266</v>
      </c>
      <c r="G63" s="11">
        <f t="shared" si="1"/>
        <v>0.10199996365024266</v>
      </c>
      <c r="H63" s="12">
        <f t="shared" si="5"/>
        <v>5639.3620728532514</v>
      </c>
    </row>
    <row r="64" spans="3:8" x14ac:dyDescent="0.2">
      <c r="C64" s="13">
        <v>31107</v>
      </c>
      <c r="D64" s="8">
        <f t="shared" si="4"/>
        <v>2</v>
      </c>
      <c r="E64" s="9" t="str">
        <f t="shared" si="0"/>
        <v>ORTN</v>
      </c>
      <c r="F64" s="10">
        <f>VLOOKUP(C64,'[1]Composição de Índices'!$A$2:$AB$500,D64)</f>
        <v>0.12699985519470025</v>
      </c>
      <c r="G64" s="11">
        <f t="shared" si="1"/>
        <v>0.12699985519470025</v>
      </c>
      <c r="H64" s="12">
        <f t="shared" si="5"/>
        <v>6214.5767992948404</v>
      </c>
    </row>
    <row r="65" spans="3:8" x14ac:dyDescent="0.2">
      <c r="C65" s="13">
        <v>31138</v>
      </c>
      <c r="D65" s="8">
        <f t="shared" si="4"/>
        <v>2</v>
      </c>
      <c r="E65" s="9" t="str">
        <f t="shared" si="0"/>
        <v>ORTN</v>
      </c>
      <c r="F65" s="10">
        <f>VLOOKUP(C65,'[1]Composição de Índices'!$A$2:$AB$500,D65)</f>
        <v>0.1182930080894391</v>
      </c>
      <c r="G65" s="11">
        <f t="shared" si="1"/>
        <v>0.1182930080894391</v>
      </c>
      <c r="H65" s="12">
        <f t="shared" si="5"/>
        <v>7003.8271529016292</v>
      </c>
    </row>
    <row r="66" spans="3:8" x14ac:dyDescent="0.2">
      <c r="C66" s="13">
        <v>31168</v>
      </c>
      <c r="D66" s="8">
        <f t="shared" si="4"/>
        <v>2</v>
      </c>
      <c r="E66" s="9" t="str">
        <f t="shared" ref="E66:E129" si="6">VLOOKUP(D66,$A$2:$B$26,2)</f>
        <v>ORTN</v>
      </c>
      <c r="F66" s="10">
        <f>VLOOKUP(C66,'[1]Composição de Índices'!$A$2:$AB$500,D66)</f>
        <v>0.10005899217084391</v>
      </c>
      <c r="G66" s="11">
        <f t="shared" ref="G66:G129" si="7">IF(F66="INEXISTENTE","ERRO",F66)</f>
        <v>0.10005899217084391</v>
      </c>
      <c r="H66" s="12">
        <f t="shared" si="5"/>
        <v>7832.3309349568544</v>
      </c>
    </row>
    <row r="67" spans="3:8" x14ac:dyDescent="0.2">
      <c r="C67" s="13">
        <v>31199</v>
      </c>
      <c r="D67" s="8">
        <f t="shared" ref="D67:D75" si="8">D66</f>
        <v>2</v>
      </c>
      <c r="E67" s="9" t="str">
        <f t="shared" si="6"/>
        <v>ORTN</v>
      </c>
      <c r="F67" s="10">
        <f>VLOOKUP(C67,'[1]Composição de Índices'!$A$2:$AB$500,D67)</f>
        <v>9.2081997432405638E-2</v>
      </c>
      <c r="G67" s="11">
        <f t="shared" si="7"/>
        <v>9.2081997432405638E-2</v>
      </c>
      <c r="H67" s="12">
        <f t="shared" ref="H67:H75" si="9">H66*(1+G66)</f>
        <v>8616.0260746571603</v>
      </c>
    </row>
    <row r="68" spans="3:8" x14ac:dyDescent="0.2">
      <c r="C68" s="13">
        <v>31229</v>
      </c>
      <c r="D68" s="8">
        <f t="shared" si="8"/>
        <v>2</v>
      </c>
      <c r="E68" s="9" t="str">
        <f t="shared" si="6"/>
        <v>ORTN</v>
      </c>
      <c r="F68" s="10">
        <f>VLOOKUP(C68,'[1]Composição de Índices'!$A$2:$AB$500,D68)</f>
        <v>7.6139968903254696E-2</v>
      </c>
      <c r="G68" s="11">
        <f t="shared" si="7"/>
        <v>7.6139968903254696E-2</v>
      </c>
      <c r="H68" s="12">
        <f t="shared" si="9"/>
        <v>9409.4069655412804</v>
      </c>
    </row>
    <row r="69" spans="3:8" x14ac:dyDescent="0.2">
      <c r="C69" s="13">
        <v>31260</v>
      </c>
      <c r="D69" s="8">
        <f t="shared" si="8"/>
        <v>2</v>
      </c>
      <c r="E69" s="9" t="str">
        <f t="shared" si="6"/>
        <v>ORTN</v>
      </c>
      <c r="F69" s="10">
        <f>VLOOKUP(C69,'[1]Composição de Índices'!$A$2:$AB$500,D69)</f>
        <v>8.1797068964679642E-2</v>
      </c>
      <c r="G69" s="11">
        <f t="shared" si="7"/>
        <v>8.1797068964679642E-2</v>
      </c>
      <c r="H69" s="12">
        <f t="shared" si="9"/>
        <v>10125.838919295662</v>
      </c>
    </row>
    <row r="70" spans="3:8" x14ac:dyDescent="0.2">
      <c r="C70" s="13">
        <v>31291</v>
      </c>
      <c r="D70" s="8">
        <f t="shared" si="8"/>
        <v>2</v>
      </c>
      <c r="E70" s="9" t="str">
        <f t="shared" si="6"/>
        <v>ORTN</v>
      </c>
      <c r="F70" s="10">
        <f>VLOOKUP(C70,'[1]Composição de Índices'!$A$2:$AB$500,D70)</f>
        <v>9.0999936374149826E-2</v>
      </c>
      <c r="G70" s="11">
        <f t="shared" si="7"/>
        <v>9.0999936374149826E-2</v>
      </c>
      <c r="H70" s="12">
        <f t="shared" si="9"/>
        <v>10954.102863702527</v>
      </c>
    </row>
    <row r="71" spans="3:8" x14ac:dyDescent="0.2">
      <c r="C71" s="13">
        <v>31321</v>
      </c>
      <c r="D71" s="8">
        <f t="shared" si="8"/>
        <v>2</v>
      </c>
      <c r="E71" s="9" t="str">
        <f t="shared" si="6"/>
        <v>ORTN</v>
      </c>
      <c r="F71" s="10">
        <f>VLOOKUP(C71,'[1]Composição de Índices'!$A$2:$AB$500,D71)</f>
        <v>9.000003430519965E-2</v>
      </c>
      <c r="G71" s="11">
        <f t="shared" si="7"/>
        <v>9.000003430519965E-2</v>
      </c>
      <c r="H71" s="12">
        <f t="shared" si="9"/>
        <v>11950.925527335348</v>
      </c>
    </row>
    <row r="72" spans="3:8" x14ac:dyDescent="0.2">
      <c r="C72" s="13">
        <v>31352</v>
      </c>
      <c r="D72" s="8">
        <f t="shared" si="8"/>
        <v>2</v>
      </c>
      <c r="E72" s="9" t="str">
        <f t="shared" si="6"/>
        <v>ORTN</v>
      </c>
      <c r="F72" s="10">
        <f>VLOOKUP(C72,'[1]Composição de Índices'!$A$2:$AB$500,D72)</f>
        <v>0.11119998640381112</v>
      </c>
      <c r="G72" s="11">
        <f t="shared" si="7"/>
        <v>0.11119998640381112</v>
      </c>
      <c r="H72" s="12">
        <f t="shared" si="9"/>
        <v>13026.509234774416</v>
      </c>
    </row>
    <row r="73" spans="3:8" x14ac:dyDescent="0.2">
      <c r="C73" s="13">
        <v>31382</v>
      </c>
      <c r="D73" s="8">
        <f t="shared" si="8"/>
        <v>2</v>
      </c>
      <c r="E73" s="9" t="str">
        <f t="shared" si="6"/>
        <v>ORTN</v>
      </c>
      <c r="F73" s="10">
        <f>VLOOKUP(C73,'[1]Composição de Índices'!$A$2:$AB$500,D73)</f>
        <v>0.13360005222784777</v>
      </c>
      <c r="G73" s="11">
        <f t="shared" si="7"/>
        <v>0.13360005222784777</v>
      </c>
      <c r="H73" s="12">
        <f t="shared" si="9"/>
        <v>14475.056884570451</v>
      </c>
    </row>
    <row r="74" spans="3:8" x14ac:dyDescent="0.2">
      <c r="C74" s="13">
        <v>31413</v>
      </c>
      <c r="D74" s="8">
        <f t="shared" si="8"/>
        <v>2</v>
      </c>
      <c r="E74" s="9" t="str">
        <f t="shared" si="6"/>
        <v>ORTN</v>
      </c>
      <c r="F74" s="10">
        <f>VLOOKUP(C74,'[1]Composição de Índices'!$A$2:$AB$500,D74)</f>
        <v>0.1623000597394102</v>
      </c>
      <c r="G74" s="11">
        <f t="shared" si="7"/>
        <v>0.1623000597394102</v>
      </c>
      <c r="H74" s="12">
        <f t="shared" si="9"/>
        <v>16408.92524035013</v>
      </c>
    </row>
    <row r="75" spans="3:8" x14ac:dyDescent="0.2">
      <c r="C75" s="13">
        <v>31444</v>
      </c>
      <c r="D75" s="8">
        <f t="shared" si="8"/>
        <v>2</v>
      </c>
      <c r="E75" s="9" t="str">
        <f t="shared" si="6"/>
        <v>ORTN</v>
      </c>
      <c r="F75" s="10">
        <f>VLOOKUP(C75,'[1]Composição de Índices'!$A$2:$AB$500,D75)</f>
        <v>0.1436015279548235</v>
      </c>
      <c r="G75" s="11">
        <f t="shared" si="7"/>
        <v>0.1436015279548235</v>
      </c>
      <c r="H75" s="12">
        <f t="shared" si="9"/>
        <v>19072.094787118473</v>
      </c>
    </row>
    <row r="76" spans="3:8" x14ac:dyDescent="0.2">
      <c r="C76" s="13">
        <v>31472</v>
      </c>
      <c r="D76" s="8">
        <v>3</v>
      </c>
      <c r="E76" s="9" t="str">
        <f t="shared" si="6"/>
        <v>OTN</v>
      </c>
      <c r="F76" s="10">
        <f>VLOOKUP(C76,'[1]Composição de Índices'!$A$2:$AB$500,D76)</f>
        <v>0</v>
      </c>
      <c r="G76" s="11">
        <f t="shared" si="7"/>
        <v>0</v>
      </c>
      <c r="H76" s="12">
        <f>H75*(1+G75)/1000</f>
        <v>21.81087673984791</v>
      </c>
    </row>
    <row r="77" spans="3:8" x14ac:dyDescent="0.2">
      <c r="C77" s="13">
        <v>31503</v>
      </c>
      <c r="D77" s="8">
        <f t="shared" ref="D77:D109" si="10">D76</f>
        <v>3</v>
      </c>
      <c r="E77" s="9" t="str">
        <f t="shared" si="6"/>
        <v>OTN</v>
      </c>
      <c r="F77" s="10">
        <f>VLOOKUP(C77,'[1]Composição de Índices'!$A$2:$AB$500,D77)</f>
        <v>0</v>
      </c>
      <c r="G77" s="11">
        <f t="shared" si="7"/>
        <v>0</v>
      </c>
      <c r="H77" s="12">
        <f t="shared" ref="H77:H110" si="11">H76*(1+G76)</f>
        <v>21.81087673984791</v>
      </c>
    </row>
    <row r="78" spans="3:8" x14ac:dyDescent="0.2">
      <c r="C78" s="13">
        <v>31533</v>
      </c>
      <c r="D78" s="8">
        <f t="shared" si="10"/>
        <v>3</v>
      </c>
      <c r="E78" s="9" t="str">
        <f t="shared" si="6"/>
        <v>OTN</v>
      </c>
      <c r="F78" s="10">
        <f>VLOOKUP(C78,'[1]Composição de Índices'!$A$2:$AB$500,D78)</f>
        <v>0</v>
      </c>
      <c r="G78" s="11">
        <f t="shared" si="7"/>
        <v>0</v>
      </c>
      <c r="H78" s="12">
        <f t="shared" si="11"/>
        <v>21.81087673984791</v>
      </c>
    </row>
    <row r="79" spans="3:8" x14ac:dyDescent="0.2">
      <c r="C79" s="13">
        <v>31564</v>
      </c>
      <c r="D79" s="8">
        <f t="shared" si="10"/>
        <v>3</v>
      </c>
      <c r="E79" s="9" t="str">
        <f t="shared" si="6"/>
        <v>OTN</v>
      </c>
      <c r="F79" s="10">
        <f>VLOOKUP(C79,'[1]Composição de Índices'!$A$2:$AB$500,D79)</f>
        <v>0</v>
      </c>
      <c r="G79" s="11">
        <f t="shared" si="7"/>
        <v>0</v>
      </c>
      <c r="H79" s="12">
        <f t="shared" si="11"/>
        <v>21.81087673984791</v>
      </c>
    </row>
    <row r="80" spans="3:8" x14ac:dyDescent="0.2">
      <c r="C80" s="13">
        <v>31594</v>
      </c>
      <c r="D80" s="8">
        <f t="shared" si="10"/>
        <v>3</v>
      </c>
      <c r="E80" s="9" t="str">
        <f t="shared" si="6"/>
        <v>OTN</v>
      </c>
      <c r="F80" s="10">
        <f>VLOOKUP(C80,'[1]Composição de Índices'!$A$2:$AB$500,D80)</f>
        <v>0</v>
      </c>
      <c r="G80" s="11">
        <f t="shared" si="7"/>
        <v>0</v>
      </c>
      <c r="H80" s="12">
        <f t="shared" si="11"/>
        <v>21.81087673984791</v>
      </c>
    </row>
    <row r="81" spans="3:8" x14ac:dyDescent="0.2">
      <c r="C81" s="13">
        <v>31625</v>
      </c>
      <c r="D81" s="8">
        <f t="shared" si="10"/>
        <v>3</v>
      </c>
      <c r="E81" s="9" t="str">
        <f t="shared" si="6"/>
        <v>OTN</v>
      </c>
      <c r="F81" s="10">
        <f>VLOOKUP(C81,'[1]Composição de Índices'!$A$2:$AB$500,D81)</f>
        <v>0</v>
      </c>
      <c r="G81" s="11">
        <f t="shared" si="7"/>
        <v>0</v>
      </c>
      <c r="H81" s="12">
        <f t="shared" si="11"/>
        <v>21.81087673984791</v>
      </c>
    </row>
    <row r="82" spans="3:8" x14ac:dyDescent="0.2">
      <c r="C82" s="13">
        <v>31656</v>
      </c>
      <c r="D82" s="8">
        <f t="shared" si="10"/>
        <v>3</v>
      </c>
      <c r="E82" s="9" t="str">
        <f t="shared" si="6"/>
        <v>OTN</v>
      </c>
      <c r="F82" s="10">
        <f>VLOOKUP(C82,'[1]Composição de Índices'!$A$2:$AB$500,D82)</f>
        <v>0</v>
      </c>
      <c r="G82" s="11">
        <f t="shared" si="7"/>
        <v>0</v>
      </c>
      <c r="H82" s="12">
        <f t="shared" si="11"/>
        <v>21.81087673984791</v>
      </c>
    </row>
    <row r="83" spans="3:8" x14ac:dyDescent="0.2">
      <c r="C83" s="13">
        <v>31686</v>
      </c>
      <c r="D83" s="8">
        <f t="shared" si="10"/>
        <v>3</v>
      </c>
      <c r="E83" s="9" t="str">
        <f t="shared" si="6"/>
        <v>OTN</v>
      </c>
      <c r="F83" s="10">
        <f>VLOOKUP(C83,'[1]Composição de Índices'!$A$2:$AB$500,D83)</f>
        <v>0</v>
      </c>
      <c r="G83" s="11">
        <f t="shared" si="7"/>
        <v>0</v>
      </c>
      <c r="H83" s="12">
        <f t="shared" si="11"/>
        <v>21.81087673984791</v>
      </c>
    </row>
    <row r="84" spans="3:8" x14ac:dyDescent="0.2">
      <c r="C84" s="13">
        <v>31717</v>
      </c>
      <c r="D84" s="8">
        <f t="shared" si="10"/>
        <v>3</v>
      </c>
      <c r="E84" s="9" t="str">
        <f t="shared" si="6"/>
        <v>OTN</v>
      </c>
      <c r="F84" s="10">
        <f>VLOOKUP(C84,'[1]Composição de Índices'!$A$2:$AB$500,D84)</f>
        <v>0</v>
      </c>
      <c r="G84" s="11">
        <f t="shared" si="7"/>
        <v>0</v>
      </c>
      <c r="H84" s="12">
        <f t="shared" si="11"/>
        <v>21.81087673984791</v>
      </c>
    </row>
    <row r="85" spans="3:8" x14ac:dyDescent="0.2">
      <c r="C85" s="13">
        <v>31747</v>
      </c>
      <c r="D85" s="8">
        <f t="shared" si="10"/>
        <v>3</v>
      </c>
      <c r="E85" s="9" t="str">
        <f t="shared" si="6"/>
        <v>OTN</v>
      </c>
      <c r="F85" s="10">
        <f>VLOOKUP(C85,'[1]Composição de Índices'!$A$2:$AB$500,D85)</f>
        <v>0</v>
      </c>
      <c r="G85" s="11">
        <f t="shared" si="7"/>
        <v>0</v>
      </c>
      <c r="H85" s="12">
        <f t="shared" si="11"/>
        <v>21.81087673984791</v>
      </c>
    </row>
    <row r="86" spans="3:8" x14ac:dyDescent="0.2">
      <c r="C86" s="13">
        <v>31778</v>
      </c>
      <c r="D86" s="8">
        <f t="shared" si="10"/>
        <v>3</v>
      </c>
      <c r="E86" s="9" t="str">
        <f t="shared" si="6"/>
        <v>OTN</v>
      </c>
      <c r="F86" s="10">
        <f>VLOOKUP(C86,'[1]Composição de Índices'!$A$2:$AB$500,D86)</f>
        <v>0</v>
      </c>
      <c r="G86" s="11">
        <f t="shared" si="7"/>
        <v>0</v>
      </c>
      <c r="H86" s="12">
        <f t="shared" si="11"/>
        <v>21.81087673984791</v>
      </c>
    </row>
    <row r="87" spans="3:8" x14ac:dyDescent="0.2">
      <c r="C87" s="13">
        <v>31809</v>
      </c>
      <c r="D87" s="8">
        <f t="shared" si="10"/>
        <v>3</v>
      </c>
      <c r="E87" s="9" t="str">
        <f t="shared" si="6"/>
        <v>OTN</v>
      </c>
      <c r="F87" s="10">
        <f>VLOOKUP(C87,'[1]Composição de Índices'!$A$2:$AB$500,D87)</f>
        <v>0.70686090225563913</v>
      </c>
      <c r="G87" s="11">
        <f t="shared" si="7"/>
        <v>0.70686090225563913</v>
      </c>
      <c r="H87" s="12">
        <f t="shared" si="11"/>
        <v>21.81087673984791</v>
      </c>
    </row>
    <row r="88" spans="3:8" x14ac:dyDescent="0.2">
      <c r="C88" s="13">
        <v>31837</v>
      </c>
      <c r="D88" s="8">
        <f t="shared" si="10"/>
        <v>3</v>
      </c>
      <c r="E88" s="9" t="str">
        <f t="shared" si="6"/>
        <v>OTN</v>
      </c>
      <c r="F88" s="10">
        <f>VLOOKUP(C88,'[1]Composição de Índices'!$A$2:$AB$500,D88)</f>
        <v>0.14514619239028681</v>
      </c>
      <c r="G88" s="11">
        <f t="shared" si="7"/>
        <v>0.14514619239028681</v>
      </c>
      <c r="H88" s="12">
        <f t="shared" si="11"/>
        <v>37.228132751163336</v>
      </c>
    </row>
    <row r="89" spans="3:8" x14ac:dyDescent="0.2">
      <c r="C89" s="13">
        <v>31868</v>
      </c>
      <c r="D89" s="8">
        <f t="shared" si="10"/>
        <v>3</v>
      </c>
      <c r="E89" s="9" t="str">
        <f t="shared" si="6"/>
        <v>OTN</v>
      </c>
      <c r="F89" s="10">
        <f>VLOOKUP(C89,'[1]Composição de Índices'!$A$2:$AB$500,D89)</f>
        <v>0.20959753810645765</v>
      </c>
      <c r="G89" s="11">
        <f t="shared" si="7"/>
        <v>0.20959753810645765</v>
      </c>
      <c r="H89" s="12">
        <f t="shared" si="11"/>
        <v>42.631654469794825</v>
      </c>
    </row>
    <row r="90" spans="3:8" x14ac:dyDescent="0.2">
      <c r="C90" s="13">
        <v>31898</v>
      </c>
      <c r="D90" s="8">
        <f t="shared" si="10"/>
        <v>3</v>
      </c>
      <c r="E90" s="9" t="str">
        <f t="shared" si="6"/>
        <v>OTN</v>
      </c>
      <c r="F90" s="10">
        <f>VLOOKUP(C90,'[1]Composição de Índices'!$A$2:$AB$500,D90)</f>
        <v>0.23441723644458556</v>
      </c>
      <c r="G90" s="11">
        <f t="shared" si="7"/>
        <v>0.23441723644458556</v>
      </c>
      <c r="H90" s="12">
        <f t="shared" si="11"/>
        <v>51.567144292068981</v>
      </c>
    </row>
    <row r="91" spans="3:8" x14ac:dyDescent="0.2">
      <c r="C91" s="13">
        <v>31929</v>
      </c>
      <c r="D91" s="8">
        <f t="shared" si="10"/>
        <v>3</v>
      </c>
      <c r="E91" s="9" t="str">
        <f t="shared" si="6"/>
        <v>OTN</v>
      </c>
      <c r="F91" s="10">
        <f>VLOOKUP(C91,'[1]Composição de Índices'!$A$2:$AB$500,D91)</f>
        <v>0.18020803143013575</v>
      </c>
      <c r="G91" s="11">
        <f t="shared" si="7"/>
        <v>0.18020803143013575</v>
      </c>
      <c r="H91" s="12">
        <f t="shared" si="11"/>
        <v>63.655371748354973</v>
      </c>
    </row>
    <row r="92" spans="3:8" x14ac:dyDescent="0.2">
      <c r="C92" s="13">
        <v>31959</v>
      </c>
      <c r="D92" s="8">
        <f t="shared" si="10"/>
        <v>3</v>
      </c>
      <c r="E92" s="9" t="str">
        <f t="shared" si="6"/>
        <v>OTN</v>
      </c>
      <c r="F92" s="10">
        <f>VLOOKUP(C92,'[1]Composição de Índices'!$A$2:$AB$500,D92)</f>
        <v>3.0505607247128141E-2</v>
      </c>
      <c r="G92" s="11">
        <f t="shared" si="7"/>
        <v>3.0505607247128141E-2</v>
      </c>
      <c r="H92" s="12">
        <f t="shared" si="11"/>
        <v>75.126580981079499</v>
      </c>
    </row>
    <row r="93" spans="3:8" x14ac:dyDescent="0.2">
      <c r="C93" s="13">
        <v>31990</v>
      </c>
      <c r="D93" s="8">
        <f t="shared" si="10"/>
        <v>3</v>
      </c>
      <c r="E93" s="9" t="str">
        <f t="shared" si="6"/>
        <v>OTN</v>
      </c>
      <c r="F93" s="10">
        <f>VLOOKUP(C93,'[1]Composição de Índices'!$A$2:$AB$500,D93)</f>
        <v>6.3600497789075172E-2</v>
      </c>
      <c r="G93" s="11">
        <f t="shared" si="7"/>
        <v>6.3600497789075172E-2</v>
      </c>
      <c r="H93" s="12">
        <f t="shared" si="11"/>
        <v>77.418362954307881</v>
      </c>
    </row>
    <row r="94" spans="3:8" x14ac:dyDescent="0.2">
      <c r="C94" s="13">
        <v>32021</v>
      </c>
      <c r="D94" s="8">
        <f t="shared" si="10"/>
        <v>3</v>
      </c>
      <c r="E94" s="9" t="str">
        <f t="shared" si="6"/>
        <v>OTN</v>
      </c>
      <c r="F94" s="10">
        <f>VLOOKUP(C94,'[1]Composição de Índices'!$A$2:$AB$500,D94)</f>
        <v>5.6809977843610637E-2</v>
      </c>
      <c r="G94" s="11">
        <f t="shared" si="7"/>
        <v>5.6809977843610637E-2</v>
      </c>
      <c r="H94" s="12">
        <f t="shared" si="11"/>
        <v>82.342209376217156</v>
      </c>
    </row>
    <row r="95" spans="3:8" x14ac:dyDescent="0.2">
      <c r="C95" s="13">
        <v>32051</v>
      </c>
      <c r="D95" s="8">
        <f t="shared" si="10"/>
        <v>3</v>
      </c>
      <c r="E95" s="9" t="str">
        <f t="shared" si="6"/>
        <v>OTN</v>
      </c>
      <c r="F95" s="10">
        <f>VLOOKUP(C95,'[1]Composição de Índices'!$A$2:$AB$500,D95)</f>
        <v>9.1799957598172055E-2</v>
      </c>
      <c r="G95" s="11">
        <f t="shared" si="7"/>
        <v>9.1799957598172055E-2</v>
      </c>
      <c r="H95" s="12">
        <f t="shared" si="11"/>
        <v>87.020068466474001</v>
      </c>
    </row>
    <row r="96" spans="3:8" x14ac:dyDescent="0.2">
      <c r="C96" s="13">
        <v>32082</v>
      </c>
      <c r="D96" s="8">
        <f t="shared" si="10"/>
        <v>3</v>
      </c>
      <c r="E96" s="9" t="str">
        <f t="shared" si="6"/>
        <v>OTN</v>
      </c>
      <c r="F96" s="10">
        <f>VLOOKUP(C96,'[1]Composição de Índices'!$A$2:$AB$500,D96)</f>
        <v>0.12839820488478471</v>
      </c>
      <c r="G96" s="11">
        <f t="shared" si="7"/>
        <v>0.12839820488478471</v>
      </c>
      <c r="H96" s="12">
        <f t="shared" si="11"/>
        <v>95.008507061886348</v>
      </c>
    </row>
    <row r="97" spans="3:8" x14ac:dyDescent="0.2">
      <c r="C97" s="13">
        <v>32112</v>
      </c>
      <c r="D97" s="8">
        <f t="shared" si="10"/>
        <v>3</v>
      </c>
      <c r="E97" s="9" t="str">
        <f t="shared" si="6"/>
        <v>OTN</v>
      </c>
      <c r="F97" s="10">
        <f>VLOOKUP(C97,'[1]Composição de Índices'!$A$2:$AB$500,D97)</f>
        <v>0.14139849710319519</v>
      </c>
      <c r="G97" s="11">
        <f t="shared" si="7"/>
        <v>0.14139849710319519</v>
      </c>
      <c r="H97" s="12">
        <f t="shared" si="11"/>
        <v>107.20742881741594</v>
      </c>
    </row>
    <row r="98" spans="3:8" x14ac:dyDescent="0.2">
      <c r="C98" s="13">
        <v>32143</v>
      </c>
      <c r="D98" s="8">
        <f t="shared" si="10"/>
        <v>3</v>
      </c>
      <c r="E98" s="9" t="str">
        <f t="shared" si="6"/>
        <v>OTN</v>
      </c>
      <c r="F98" s="10">
        <f>VLOOKUP(C98,'[1]Composição de Índices'!$A$2:$AB$500,D98)</f>
        <v>0.16510872114450348</v>
      </c>
      <c r="G98" s="11">
        <f t="shared" si="7"/>
        <v>0.16510872114450348</v>
      </c>
      <c r="H98" s="12">
        <f t="shared" si="11"/>
        <v>122.36639813049634</v>
      </c>
    </row>
    <row r="99" spans="3:8" x14ac:dyDescent="0.2">
      <c r="C99" s="13">
        <v>32174</v>
      </c>
      <c r="D99" s="8">
        <f t="shared" si="10"/>
        <v>3</v>
      </c>
      <c r="E99" s="9" t="str">
        <f t="shared" si="6"/>
        <v>OTN</v>
      </c>
      <c r="F99" s="10">
        <f>VLOOKUP(C99,'[1]Composição de Índices'!$A$2:$AB$500,D99)</f>
        <v>0.17961179007907968</v>
      </c>
      <c r="G99" s="11">
        <f t="shared" si="7"/>
        <v>0.17961179007907968</v>
      </c>
      <c r="H99" s="12">
        <f t="shared" si="11"/>
        <v>142.57015763688176</v>
      </c>
    </row>
    <row r="100" spans="3:8" x14ac:dyDescent="0.2">
      <c r="C100" s="13">
        <v>32203</v>
      </c>
      <c r="D100" s="8">
        <f t="shared" si="10"/>
        <v>3</v>
      </c>
      <c r="E100" s="9" t="str">
        <f t="shared" si="6"/>
        <v>OTN</v>
      </c>
      <c r="F100" s="10">
        <f>VLOOKUP(C100,'[1]Composição de Índices'!$A$2:$AB$500,D100)</f>
        <v>0.16010092391701813</v>
      </c>
      <c r="G100" s="11">
        <f t="shared" si="7"/>
        <v>0.16010092391701813</v>
      </c>
      <c r="H100" s="12">
        <f t="shared" si="11"/>
        <v>168.17743886189868</v>
      </c>
    </row>
    <row r="101" spans="3:8" x14ac:dyDescent="0.2">
      <c r="C101" s="13">
        <v>32234</v>
      </c>
      <c r="D101" s="8">
        <f t="shared" si="10"/>
        <v>3</v>
      </c>
      <c r="E101" s="9" t="str">
        <f t="shared" si="6"/>
        <v>OTN</v>
      </c>
      <c r="F101" s="10">
        <f>VLOOKUP(C101,'[1]Composição de Índices'!$A$2:$AB$500,D101)</f>
        <v>0.19279868035344672</v>
      </c>
      <c r="G101" s="11">
        <f t="shared" si="7"/>
        <v>0.19279868035344672</v>
      </c>
      <c r="H101" s="12">
        <f t="shared" si="11"/>
        <v>195.10280220568649</v>
      </c>
    </row>
    <row r="102" spans="3:8" x14ac:dyDescent="0.2">
      <c r="C102" s="13">
        <v>32264</v>
      </c>
      <c r="D102" s="8">
        <f t="shared" si="10"/>
        <v>3</v>
      </c>
      <c r="E102" s="9" t="str">
        <f t="shared" si="6"/>
        <v>OTN</v>
      </c>
      <c r="F102" s="10">
        <f>VLOOKUP(C102,'[1]Composição de Índices'!$A$2:$AB$500,D102)</f>
        <v>0.17779911386718572</v>
      </c>
      <c r="G102" s="11">
        <f t="shared" si="7"/>
        <v>0.17779911386718572</v>
      </c>
      <c r="H102" s="12">
        <f t="shared" si="11"/>
        <v>232.71836500420238</v>
      </c>
    </row>
    <row r="103" spans="3:8" x14ac:dyDescent="0.2">
      <c r="C103" s="13">
        <v>32295</v>
      </c>
      <c r="D103" s="8">
        <f t="shared" si="10"/>
        <v>3</v>
      </c>
      <c r="E103" s="9" t="str">
        <f t="shared" si="6"/>
        <v>OTN</v>
      </c>
      <c r="F103" s="10">
        <f>VLOOKUP(C103,'[1]Composição de Índices'!$A$2:$AB$500,D103)</f>
        <v>0.19530034701447896</v>
      </c>
      <c r="G103" s="11">
        <f t="shared" si="7"/>
        <v>0.19530034701447896</v>
      </c>
      <c r="H103" s="12">
        <f t="shared" si="11"/>
        <v>274.09548408256984</v>
      </c>
    </row>
    <row r="104" spans="3:8" x14ac:dyDescent="0.2">
      <c r="C104" s="13">
        <v>32325</v>
      </c>
      <c r="D104" s="8">
        <f t="shared" si="10"/>
        <v>3</v>
      </c>
      <c r="E104" s="9" t="str">
        <f t="shared" si="6"/>
        <v>OTN</v>
      </c>
      <c r="F104" s="10">
        <f>VLOOKUP(C104,'[1]Composição de Índices'!$A$2:$AB$500,D104)</f>
        <v>0.24039893384055167</v>
      </c>
      <c r="G104" s="11">
        <f t="shared" si="7"/>
        <v>0.24039893384055167</v>
      </c>
      <c r="H104" s="12">
        <f t="shared" si="11"/>
        <v>327.62642723899734</v>
      </c>
    </row>
    <row r="105" spans="3:8" x14ac:dyDescent="0.2">
      <c r="C105" s="13">
        <v>32356</v>
      </c>
      <c r="D105" s="8">
        <f t="shared" si="10"/>
        <v>3</v>
      </c>
      <c r="E105" s="9" t="str">
        <f t="shared" si="6"/>
        <v>OTN</v>
      </c>
      <c r="F105" s="10">
        <f>VLOOKUP(C105,'[1]Composição de Índices'!$A$2:$AB$500,D105)</f>
        <v>0.20659981437391539</v>
      </c>
      <c r="G105" s="11">
        <f t="shared" si="7"/>
        <v>0.20659981437391539</v>
      </c>
      <c r="H105" s="12">
        <f t="shared" si="11"/>
        <v>406.3874710452414</v>
      </c>
    </row>
    <row r="106" spans="3:8" x14ac:dyDescent="0.2">
      <c r="C106" s="13">
        <v>32387</v>
      </c>
      <c r="D106" s="8">
        <f t="shared" si="10"/>
        <v>3</v>
      </c>
      <c r="E106" s="9" t="str">
        <f t="shared" si="6"/>
        <v>OTN</v>
      </c>
      <c r="F106" s="10">
        <f>VLOOKUP(C106,'[1]Composição de Índices'!$A$2:$AB$500,D106)</f>
        <v>0.24009849251272963</v>
      </c>
      <c r="G106" s="11">
        <f t="shared" si="7"/>
        <v>0.24009849251272963</v>
      </c>
      <c r="H106" s="12">
        <f t="shared" si="11"/>
        <v>490.34704712707321</v>
      </c>
    </row>
    <row r="107" spans="3:8" x14ac:dyDescent="0.2">
      <c r="C107" s="13">
        <v>32417</v>
      </c>
      <c r="D107" s="8">
        <f t="shared" si="10"/>
        <v>3</v>
      </c>
      <c r="E107" s="9" t="str">
        <f t="shared" si="6"/>
        <v>OTN</v>
      </c>
      <c r="F107" s="10">
        <f>VLOOKUP(C107,'[1]Composição de Índices'!$A$2:$AB$500,D107)</f>
        <v>0.27249957018463533</v>
      </c>
      <c r="G107" s="11">
        <f t="shared" si="7"/>
        <v>0.27249957018463533</v>
      </c>
      <c r="H107" s="12">
        <f t="shared" si="11"/>
        <v>608.0786339503519</v>
      </c>
    </row>
    <row r="108" spans="3:8" x14ac:dyDescent="0.2">
      <c r="C108" s="13">
        <v>32448</v>
      </c>
      <c r="D108" s="8">
        <f t="shared" si="10"/>
        <v>3</v>
      </c>
      <c r="E108" s="9" t="str">
        <f t="shared" si="6"/>
        <v>OTN</v>
      </c>
      <c r="F108" s="10">
        <f>VLOOKUP(C108,'[1]Composição de Índices'!$A$2:$AB$500,D108)</f>
        <v>0.2692007110442336</v>
      </c>
      <c r="G108" s="11">
        <f t="shared" si="7"/>
        <v>0.2692007110442336</v>
      </c>
      <c r="H108" s="12">
        <f t="shared" si="11"/>
        <v>773.77980034028303</v>
      </c>
    </row>
    <row r="109" spans="3:8" x14ac:dyDescent="0.2">
      <c r="C109" s="13">
        <v>32478</v>
      </c>
      <c r="D109" s="8">
        <f t="shared" si="10"/>
        <v>3</v>
      </c>
      <c r="E109" s="9" t="str">
        <f t="shared" si="6"/>
        <v>OTN</v>
      </c>
      <c r="F109" s="10">
        <f>VLOOKUP(C109,'[1]Composição de Índices'!$A$2:$AB$500,D109)</f>
        <v>0.28790057797194235</v>
      </c>
      <c r="G109" s="11">
        <f t="shared" si="7"/>
        <v>0.28790057797194235</v>
      </c>
      <c r="H109" s="12">
        <f t="shared" si="11"/>
        <v>982.08187278355229</v>
      </c>
    </row>
    <row r="110" spans="3:8" x14ac:dyDescent="0.2">
      <c r="C110" s="13">
        <v>32509</v>
      </c>
      <c r="D110" s="8">
        <v>5</v>
      </c>
      <c r="E110" s="9" t="str">
        <f t="shared" si="6"/>
        <v>IPC</v>
      </c>
      <c r="F110" s="10">
        <f>VLOOKUP(C110,'[1]Composição de Índices'!$A$2:$AB$500,D110)</f>
        <v>0.42720000000000002</v>
      </c>
      <c r="G110" s="11">
        <f t="shared" si="7"/>
        <v>0.42720000000000002</v>
      </c>
      <c r="H110" s="12">
        <f t="shared" si="11"/>
        <v>1264.8238115737045</v>
      </c>
    </row>
    <row r="111" spans="3:8" x14ac:dyDescent="0.2">
      <c r="C111" s="13">
        <v>32540</v>
      </c>
      <c r="D111" s="8">
        <v>4</v>
      </c>
      <c r="E111" s="9" t="str">
        <f t="shared" si="6"/>
        <v>BTN</v>
      </c>
      <c r="F111" s="10">
        <f>VLOOKUP(C111,'[1]Composição de Índices'!$A$2:$AB$500,D111)</f>
        <v>3.6000000000000032E-2</v>
      </c>
      <c r="G111" s="11">
        <f t="shared" si="7"/>
        <v>3.6000000000000032E-2</v>
      </c>
      <c r="H111" s="12">
        <f>H110*(1+G110)/1000</f>
        <v>1.8051565438779911</v>
      </c>
    </row>
    <row r="112" spans="3:8" x14ac:dyDescent="0.2">
      <c r="C112" s="13">
        <v>32568</v>
      </c>
      <c r="D112" s="8">
        <f t="shared" ref="D112:D123" si="12">D111</f>
        <v>4</v>
      </c>
      <c r="E112" s="9" t="str">
        <f t="shared" si="6"/>
        <v>BTN</v>
      </c>
      <c r="F112" s="10">
        <f>VLOOKUP(C112,'[1]Composição de Índices'!$A$2:$AB$500,D112)</f>
        <v>6.0907335907335769E-2</v>
      </c>
      <c r="G112" s="11">
        <f t="shared" si="7"/>
        <v>6.0907335907335769E-2</v>
      </c>
      <c r="H112" s="12">
        <f t="shared" ref="H112:H143" si="13">H111*(1+G111)</f>
        <v>1.8701421794575988</v>
      </c>
    </row>
    <row r="113" spans="3:8" x14ac:dyDescent="0.2">
      <c r="C113" s="13">
        <v>32599</v>
      </c>
      <c r="D113" s="8">
        <f t="shared" si="12"/>
        <v>4</v>
      </c>
      <c r="E113" s="9" t="str">
        <f t="shared" si="6"/>
        <v>BTN</v>
      </c>
      <c r="F113" s="10">
        <f>VLOOKUP(C113,'[1]Composição de Índices'!$A$2:$AB$500,D113)</f>
        <v>7.3059776180511182E-2</v>
      </c>
      <c r="G113" s="11">
        <f t="shared" si="7"/>
        <v>7.3059776180511182E-2</v>
      </c>
      <c r="H113" s="12">
        <f t="shared" si="13"/>
        <v>1.9840475573762997</v>
      </c>
    </row>
    <row r="114" spans="3:8" x14ac:dyDescent="0.2">
      <c r="C114" s="13">
        <v>32629</v>
      </c>
      <c r="D114" s="8">
        <f t="shared" si="12"/>
        <v>4</v>
      </c>
      <c r="E114" s="9" t="str">
        <f t="shared" si="6"/>
        <v>BTN</v>
      </c>
      <c r="F114" s="10">
        <f>VLOOKUP(C114,'[1]Composição de Índices'!$A$2:$AB$500,D114)</f>
        <v>9.937256231982361E-2</v>
      </c>
      <c r="G114" s="11">
        <f t="shared" si="7"/>
        <v>9.937256231982361E-2</v>
      </c>
      <c r="H114" s="12">
        <f t="shared" si="13"/>
        <v>2.1290016278497021</v>
      </c>
    </row>
    <row r="115" spans="3:8" x14ac:dyDescent="0.2">
      <c r="C115" s="13">
        <v>32660</v>
      </c>
      <c r="D115" s="8">
        <f t="shared" si="12"/>
        <v>4</v>
      </c>
      <c r="E115" s="9" t="str">
        <f t="shared" si="6"/>
        <v>BTN</v>
      </c>
      <c r="F115" s="10">
        <f>VLOOKUP(C115,'[1]Composição de Índices'!$A$2:$AB$500,D115)</f>
        <v>0.24826469227209635</v>
      </c>
      <c r="G115" s="11">
        <f t="shared" si="7"/>
        <v>0.24826469227209635</v>
      </c>
      <c r="H115" s="12">
        <f t="shared" si="13"/>
        <v>2.3405659747922027</v>
      </c>
    </row>
    <row r="116" spans="3:8" x14ac:dyDescent="0.2">
      <c r="C116" s="13">
        <v>32690</v>
      </c>
      <c r="D116" s="8">
        <f t="shared" si="12"/>
        <v>4</v>
      </c>
      <c r="E116" s="9" t="str">
        <f t="shared" si="6"/>
        <v>BTN</v>
      </c>
      <c r="F116" s="10">
        <f>VLOOKUP(C116,'[1]Composição de Índices'!$A$2:$AB$500,D116)</f>
        <v>0.28773555761507552</v>
      </c>
      <c r="G116" s="11">
        <f t="shared" si="7"/>
        <v>0.28773555761507552</v>
      </c>
      <c r="H116" s="12">
        <f t="shared" si="13"/>
        <v>2.9216458662665281</v>
      </c>
    </row>
    <row r="117" spans="3:8" x14ac:dyDescent="0.2">
      <c r="C117" s="13">
        <v>32721</v>
      </c>
      <c r="D117" s="8">
        <f t="shared" si="12"/>
        <v>4</v>
      </c>
      <c r="E117" s="9" t="str">
        <f t="shared" si="6"/>
        <v>BTN</v>
      </c>
      <c r="F117" s="10">
        <f>VLOOKUP(C117,'[1]Composição de Índices'!$A$2:$AB$500,D117)</f>
        <v>0.29339794645427508</v>
      </c>
      <c r="G117" s="11">
        <f t="shared" si="7"/>
        <v>0.29339794645427508</v>
      </c>
      <c r="H117" s="12">
        <f t="shared" si="13"/>
        <v>3.7623072687505079</v>
      </c>
    </row>
    <row r="118" spans="3:8" x14ac:dyDescent="0.2">
      <c r="C118" s="13">
        <v>32752</v>
      </c>
      <c r="D118" s="8">
        <f t="shared" si="12"/>
        <v>4</v>
      </c>
      <c r="E118" s="9" t="str">
        <f t="shared" si="6"/>
        <v>BTN</v>
      </c>
      <c r="F118" s="10">
        <f>VLOOKUP(C118,'[1]Composição de Índices'!$A$2:$AB$500,D118)</f>
        <v>0.35946136439514786</v>
      </c>
      <c r="G118" s="11">
        <f t="shared" si="7"/>
        <v>0.35946136439514786</v>
      </c>
      <c r="H118" s="12">
        <f t="shared" si="13"/>
        <v>4.8661604953318998</v>
      </c>
    </row>
    <row r="119" spans="3:8" x14ac:dyDescent="0.2">
      <c r="C119" s="13">
        <v>32782</v>
      </c>
      <c r="D119" s="8">
        <f t="shared" si="12"/>
        <v>4</v>
      </c>
      <c r="E119" s="9" t="str">
        <f t="shared" si="6"/>
        <v>BTN</v>
      </c>
      <c r="F119" s="10">
        <f>VLOOKUP(C119,'[1]Composição de Índices'!$A$2:$AB$500,D119)</f>
        <v>0.37621087674298037</v>
      </c>
      <c r="G119" s="11">
        <f t="shared" si="7"/>
        <v>0.37621087674298037</v>
      </c>
      <c r="H119" s="12">
        <f t="shared" si="13"/>
        <v>6.615357186349673</v>
      </c>
    </row>
    <row r="120" spans="3:8" x14ac:dyDescent="0.2">
      <c r="C120" s="13">
        <v>32813</v>
      </c>
      <c r="D120" s="8">
        <f t="shared" si="12"/>
        <v>4</v>
      </c>
      <c r="E120" s="9" t="str">
        <f t="shared" si="6"/>
        <v>BTN</v>
      </c>
      <c r="F120" s="10">
        <f>VLOOKUP(C120,'[1]Composição de Índices'!$A$2:$AB$500,D120)</f>
        <v>0.41420470317642843</v>
      </c>
      <c r="G120" s="11">
        <f t="shared" si="7"/>
        <v>0.41420470317642843</v>
      </c>
      <c r="H120" s="12">
        <f t="shared" si="13"/>
        <v>9.1041265133942595</v>
      </c>
    </row>
    <row r="121" spans="3:8" x14ac:dyDescent="0.2">
      <c r="C121" s="13">
        <v>32843</v>
      </c>
      <c r="D121" s="8">
        <f t="shared" si="12"/>
        <v>4</v>
      </c>
      <c r="E121" s="9" t="str">
        <f t="shared" si="6"/>
        <v>BTN</v>
      </c>
      <c r="F121" s="10">
        <f>VLOOKUP(C121,'[1]Composição de Índices'!$A$2:$AB$500,D121)</f>
        <v>0.53549997195894816</v>
      </c>
      <c r="G121" s="11">
        <f t="shared" si="7"/>
        <v>0.53549997195894816</v>
      </c>
      <c r="H121" s="12">
        <f t="shared" si="13"/>
        <v>12.875098533555381</v>
      </c>
    </row>
    <row r="122" spans="3:8" x14ac:dyDescent="0.2">
      <c r="C122" s="13">
        <v>32874</v>
      </c>
      <c r="D122" s="8">
        <f t="shared" si="12"/>
        <v>4</v>
      </c>
      <c r="E122" s="9" t="str">
        <f t="shared" si="6"/>
        <v>BTN</v>
      </c>
      <c r="F122" s="10">
        <f>VLOOKUP(C122,'[1]Composição de Índices'!$A$2:$AB$500,D122)</f>
        <v>0.5610949798206688</v>
      </c>
      <c r="G122" s="11">
        <f t="shared" si="7"/>
        <v>0.5610949798206688</v>
      </c>
      <c r="H122" s="12">
        <f t="shared" si="13"/>
        <v>19.769713437242981</v>
      </c>
    </row>
    <row r="123" spans="3:8" x14ac:dyDescent="0.2">
      <c r="C123" s="13">
        <v>32905</v>
      </c>
      <c r="D123" s="8">
        <f t="shared" si="12"/>
        <v>4</v>
      </c>
      <c r="E123" s="9" t="str">
        <f t="shared" si="6"/>
        <v>BTN</v>
      </c>
      <c r="F123" s="10">
        <f>VLOOKUP(C123,'[1]Composição de Índices'!$A$2:$AB$500,D123)</f>
        <v>0.72780286369379055</v>
      </c>
      <c r="G123" s="11">
        <f t="shared" si="7"/>
        <v>0.72780286369379055</v>
      </c>
      <c r="H123" s="12">
        <f t="shared" si="13"/>
        <v>30.862400399373236</v>
      </c>
    </row>
    <row r="124" spans="3:8" x14ac:dyDescent="0.2">
      <c r="C124" s="13">
        <v>32933</v>
      </c>
      <c r="D124" s="8">
        <v>5</v>
      </c>
      <c r="E124" s="9" t="str">
        <f t="shared" si="6"/>
        <v>IPC</v>
      </c>
      <c r="F124" s="10">
        <f>VLOOKUP(C124,'[1]Composição de Índices'!$A$2:$AB$500,D124)</f>
        <v>0.84319999999999995</v>
      </c>
      <c r="G124" s="11">
        <f t="shared" si="7"/>
        <v>0.84319999999999995</v>
      </c>
      <c r="H124" s="12">
        <f t="shared" si="13"/>
        <v>53.324143790501459</v>
      </c>
    </row>
    <row r="125" spans="3:8" x14ac:dyDescent="0.2">
      <c r="C125" s="13">
        <v>32964</v>
      </c>
      <c r="D125" s="8">
        <f>D124</f>
        <v>5</v>
      </c>
      <c r="E125" s="9" t="str">
        <f t="shared" si="6"/>
        <v>IPC</v>
      </c>
      <c r="F125" s="10">
        <f>VLOOKUP(C125,'[1]Composição de Índices'!$A$2:$AB$500,D125)</f>
        <v>0.44800000000000001</v>
      </c>
      <c r="G125" s="11">
        <f t="shared" si="7"/>
        <v>0.44800000000000001</v>
      </c>
      <c r="H125" s="12">
        <f t="shared" si="13"/>
        <v>98.287061834652292</v>
      </c>
    </row>
    <row r="126" spans="3:8" x14ac:dyDescent="0.2">
      <c r="C126" s="13">
        <v>32994</v>
      </c>
      <c r="D126" s="8">
        <f>D125</f>
        <v>5</v>
      </c>
      <c r="E126" s="9" t="str">
        <f t="shared" si="6"/>
        <v>IPC</v>
      </c>
      <c r="F126" s="10">
        <f>VLOOKUP(C126,'[1]Composição de Índices'!$A$2:$AB$500,D126)</f>
        <v>7.8700000000000006E-2</v>
      </c>
      <c r="G126" s="11">
        <f t="shared" si="7"/>
        <v>7.8700000000000006E-2</v>
      </c>
      <c r="H126" s="12">
        <f t="shared" si="13"/>
        <v>142.31966553657651</v>
      </c>
    </row>
    <row r="127" spans="3:8" x14ac:dyDescent="0.2">
      <c r="C127" s="13">
        <v>33025</v>
      </c>
      <c r="D127" s="8">
        <v>4</v>
      </c>
      <c r="E127" s="9" t="str">
        <f t="shared" si="6"/>
        <v>BTN</v>
      </c>
      <c r="F127" s="10">
        <f>VLOOKUP(C127,'[1]Composição de Índices'!$A$2:$AB$500,D127)</f>
        <v>9.6099756021582827E-2</v>
      </c>
      <c r="G127" s="11">
        <f t="shared" si="7"/>
        <v>9.6099756021582827E-2</v>
      </c>
      <c r="H127" s="12">
        <f t="shared" si="13"/>
        <v>153.52022321430508</v>
      </c>
    </row>
    <row r="128" spans="3:8" x14ac:dyDescent="0.2">
      <c r="C128" s="13">
        <v>33055</v>
      </c>
      <c r="D128" s="8">
        <f t="shared" ref="D128:D134" si="14">D127</f>
        <v>4</v>
      </c>
      <c r="E128" s="9" t="str">
        <f t="shared" si="6"/>
        <v>BTN</v>
      </c>
      <c r="F128" s="10">
        <f>VLOOKUP(C128,'[1]Composição de Índices'!$A$2:$AB$500,D128)</f>
        <v>0.10790010309984099</v>
      </c>
      <c r="G128" s="11">
        <f t="shared" si="7"/>
        <v>0.10790010309984099</v>
      </c>
      <c r="H128" s="12">
        <f t="shared" si="13"/>
        <v>168.27347920957874</v>
      </c>
    </row>
    <row r="129" spans="3:8" x14ac:dyDescent="0.2">
      <c r="C129" s="13">
        <v>33086</v>
      </c>
      <c r="D129" s="8">
        <f t="shared" si="14"/>
        <v>4</v>
      </c>
      <c r="E129" s="9" t="str">
        <f t="shared" si="6"/>
        <v>BTN</v>
      </c>
      <c r="F129" s="10">
        <f>VLOOKUP(C129,'[1]Composição de Índices'!$A$2:$AB$500,D129)</f>
        <v>0.10580053962862612</v>
      </c>
      <c r="G129" s="11">
        <f t="shared" si="7"/>
        <v>0.10580053962862612</v>
      </c>
      <c r="H129" s="12">
        <f t="shared" si="13"/>
        <v>186.43020496526123</v>
      </c>
    </row>
    <row r="130" spans="3:8" x14ac:dyDescent="0.2">
      <c r="C130" s="13">
        <v>33117</v>
      </c>
      <c r="D130" s="8">
        <f t="shared" si="14"/>
        <v>4</v>
      </c>
      <c r="E130" s="9" t="str">
        <f t="shared" ref="E130:E193" si="15">VLOOKUP(D130,$A$2:$B$26,2)</f>
        <v>BTN</v>
      </c>
      <c r="F130" s="10">
        <f>VLOOKUP(C130,'[1]Composição de Índices'!$A$2:$AB$500,D130)</f>
        <v>0.12849997290780535</v>
      </c>
      <c r="G130" s="11">
        <f t="shared" ref="G130:G193" si="16">IF(F130="INEXISTENTE","ERRO",F130)</f>
        <v>0.12849997290780535</v>
      </c>
      <c r="H130" s="12">
        <f t="shared" si="13"/>
        <v>206.15462125366125</v>
      </c>
    </row>
    <row r="131" spans="3:8" x14ac:dyDescent="0.2">
      <c r="C131" s="13">
        <v>33147</v>
      </c>
      <c r="D131" s="8">
        <f t="shared" si="14"/>
        <v>4</v>
      </c>
      <c r="E131" s="9" t="str">
        <f t="shared" si="15"/>
        <v>BTN</v>
      </c>
      <c r="F131" s="10">
        <f>VLOOKUP(C131,'[1]Composição de Índices'!$A$2:$AB$500,D131)</f>
        <v>0.1370994725904584</v>
      </c>
      <c r="G131" s="11">
        <f t="shared" si="16"/>
        <v>0.1370994725904584</v>
      </c>
      <c r="H131" s="12">
        <f t="shared" si="13"/>
        <v>232.64548449957559</v>
      </c>
    </row>
    <row r="132" spans="3:8" x14ac:dyDescent="0.2">
      <c r="C132" s="13">
        <v>33178</v>
      </c>
      <c r="D132" s="8">
        <f t="shared" si="14"/>
        <v>4</v>
      </c>
      <c r="E132" s="9" t="str">
        <f t="shared" si="15"/>
        <v>BTN</v>
      </c>
      <c r="F132" s="10">
        <f>VLOOKUP(C132,'[1]Composição de Índices'!$A$2:$AB$500,D132)</f>
        <v>0.16639989865894655</v>
      </c>
      <c r="G132" s="11">
        <f t="shared" si="16"/>
        <v>0.16639989865894655</v>
      </c>
      <c r="H132" s="12">
        <f t="shared" si="13"/>
        <v>264.54105772501907</v>
      </c>
    </row>
    <row r="133" spans="3:8" x14ac:dyDescent="0.2">
      <c r="C133" s="13">
        <v>33208</v>
      </c>
      <c r="D133" s="8">
        <f t="shared" si="14"/>
        <v>4</v>
      </c>
      <c r="E133" s="9" t="str">
        <f t="shared" si="15"/>
        <v>BTN</v>
      </c>
      <c r="F133" s="10">
        <f>VLOOKUP(C133,'[1]Composição de Índices'!$A$2:$AB$500,D133)</f>
        <v>0.19389981910557386</v>
      </c>
      <c r="G133" s="11">
        <f t="shared" si="16"/>
        <v>0.19389981910557386</v>
      </c>
      <c r="H133" s="12">
        <f t="shared" si="13"/>
        <v>308.56066292159278</v>
      </c>
    </row>
    <row r="134" spans="3:8" x14ac:dyDescent="0.2">
      <c r="C134" s="13">
        <v>33239</v>
      </c>
      <c r="D134" s="8">
        <f t="shared" si="14"/>
        <v>4</v>
      </c>
      <c r="E134" s="9" t="str">
        <f t="shared" si="15"/>
        <v>BTN</v>
      </c>
      <c r="F134" s="10">
        <f>VLOOKUP(C134,'[1]Composição de Índices'!$A$2:$AB$500,D134)</f>
        <v>0.20210037172959927</v>
      </c>
      <c r="G134" s="11">
        <f t="shared" si="16"/>
        <v>0.20210037172959927</v>
      </c>
      <c r="H134" s="12">
        <f t="shared" si="13"/>
        <v>368.39051964518558</v>
      </c>
    </row>
    <row r="135" spans="3:8" x14ac:dyDescent="0.2">
      <c r="C135" s="13">
        <v>33270</v>
      </c>
      <c r="D135" s="8">
        <v>5</v>
      </c>
      <c r="E135" s="9" t="str">
        <f t="shared" si="15"/>
        <v>IPC</v>
      </c>
      <c r="F135" s="10">
        <f>VLOOKUP(C135,'[1]Composição de Índices'!$A$2:$AB$500,D135)</f>
        <v>0.21870000000000001</v>
      </c>
      <c r="G135" s="11">
        <f t="shared" si="16"/>
        <v>0.21870000000000001</v>
      </c>
      <c r="H135" s="12">
        <f t="shared" si="13"/>
        <v>442.84238060713784</v>
      </c>
    </row>
    <row r="136" spans="3:8" x14ac:dyDescent="0.2">
      <c r="C136" s="13">
        <v>33298</v>
      </c>
      <c r="D136" s="8">
        <v>6</v>
      </c>
      <c r="E136" s="9" t="str">
        <f t="shared" si="15"/>
        <v>INPC</v>
      </c>
      <c r="F136" s="10">
        <f>VLOOKUP(C136,'[1]Composição de Índices'!$A$2:$AB$500,D136)</f>
        <v>0.1179</v>
      </c>
      <c r="G136" s="11">
        <f t="shared" si="16"/>
        <v>0.1179</v>
      </c>
      <c r="H136" s="12">
        <f t="shared" si="13"/>
        <v>539.69200924591894</v>
      </c>
    </row>
    <row r="137" spans="3:8" x14ac:dyDescent="0.2">
      <c r="C137" s="13">
        <v>33329</v>
      </c>
      <c r="D137" s="8">
        <f t="shared" ref="D137:D145" si="17">D136</f>
        <v>6</v>
      </c>
      <c r="E137" s="9" t="str">
        <f t="shared" si="15"/>
        <v>INPC</v>
      </c>
      <c r="F137" s="10">
        <f>VLOOKUP(C137,'[1]Composição de Índices'!$A$2:$AB$500,D137)</f>
        <v>5.0099999999999999E-2</v>
      </c>
      <c r="G137" s="11">
        <f t="shared" si="16"/>
        <v>5.0099999999999999E-2</v>
      </c>
      <c r="H137" s="12">
        <f t="shared" si="13"/>
        <v>603.32169713601286</v>
      </c>
    </row>
    <row r="138" spans="3:8" x14ac:dyDescent="0.2">
      <c r="C138" s="13">
        <v>33359</v>
      </c>
      <c r="D138" s="8">
        <f t="shared" si="17"/>
        <v>6</v>
      </c>
      <c r="E138" s="9" t="str">
        <f t="shared" si="15"/>
        <v>INPC</v>
      </c>
      <c r="F138" s="10">
        <f>VLOOKUP(C138,'[1]Composição de Índices'!$A$2:$AB$500,D138)</f>
        <v>6.6799999999999998E-2</v>
      </c>
      <c r="G138" s="11">
        <f t="shared" si="16"/>
        <v>6.6799999999999998E-2</v>
      </c>
      <c r="H138" s="12">
        <f t="shared" si="13"/>
        <v>633.5481141625271</v>
      </c>
    </row>
    <row r="139" spans="3:8" x14ac:dyDescent="0.2">
      <c r="C139" s="13">
        <v>33390</v>
      </c>
      <c r="D139" s="8">
        <f t="shared" si="17"/>
        <v>6</v>
      </c>
      <c r="E139" s="9" t="str">
        <f t="shared" si="15"/>
        <v>INPC</v>
      </c>
      <c r="F139" s="10">
        <f>VLOOKUP(C139,'[1]Composição de Índices'!$A$2:$AB$500,D139)</f>
        <v>0.10829999999999999</v>
      </c>
      <c r="G139" s="11">
        <f t="shared" si="16"/>
        <v>0.10829999999999999</v>
      </c>
      <c r="H139" s="12">
        <f t="shared" si="13"/>
        <v>675.86912818858389</v>
      </c>
    </row>
    <row r="140" spans="3:8" x14ac:dyDescent="0.2">
      <c r="C140" s="13">
        <v>33420</v>
      </c>
      <c r="D140" s="8">
        <f t="shared" si="17"/>
        <v>6</v>
      </c>
      <c r="E140" s="9" t="str">
        <f t="shared" si="15"/>
        <v>INPC</v>
      </c>
      <c r="F140" s="10">
        <f>VLOOKUP(C140,'[1]Composição de Índices'!$A$2:$AB$500,D140)</f>
        <v>0.12139999999999999</v>
      </c>
      <c r="G140" s="11">
        <f t="shared" si="16"/>
        <v>0.12139999999999999</v>
      </c>
      <c r="H140" s="12">
        <f t="shared" si="13"/>
        <v>749.06575477140757</v>
      </c>
    </row>
    <row r="141" spans="3:8" x14ac:dyDescent="0.2">
      <c r="C141" s="13">
        <v>33451</v>
      </c>
      <c r="D141" s="8">
        <f t="shared" si="17"/>
        <v>6</v>
      </c>
      <c r="E141" s="9" t="str">
        <f t="shared" si="15"/>
        <v>INPC</v>
      </c>
      <c r="F141" s="10">
        <f>VLOOKUP(C141,'[1]Composição de Índices'!$A$2:$AB$500,D141)</f>
        <v>0.15620000000000001</v>
      </c>
      <c r="G141" s="11">
        <f t="shared" si="16"/>
        <v>0.15620000000000001</v>
      </c>
      <c r="H141" s="12">
        <f t="shared" si="13"/>
        <v>840.00233740065642</v>
      </c>
    </row>
    <row r="142" spans="3:8" x14ac:dyDescent="0.2">
      <c r="C142" s="13">
        <v>33482</v>
      </c>
      <c r="D142" s="8">
        <f t="shared" si="17"/>
        <v>6</v>
      </c>
      <c r="E142" s="9" t="str">
        <f t="shared" si="15"/>
        <v>INPC</v>
      </c>
      <c r="F142" s="10">
        <f>VLOOKUP(C142,'[1]Composição de Índices'!$A$2:$AB$500,D142)</f>
        <v>0.15620000000000001</v>
      </c>
      <c r="G142" s="11">
        <f t="shared" si="16"/>
        <v>0.15620000000000001</v>
      </c>
      <c r="H142" s="12">
        <f t="shared" si="13"/>
        <v>971.21070250263904</v>
      </c>
    </row>
    <row r="143" spans="3:8" x14ac:dyDescent="0.2">
      <c r="C143" s="13">
        <v>33512</v>
      </c>
      <c r="D143" s="8">
        <f t="shared" si="17"/>
        <v>6</v>
      </c>
      <c r="E143" s="9" t="str">
        <f t="shared" si="15"/>
        <v>INPC</v>
      </c>
      <c r="F143" s="10">
        <f>VLOOKUP(C143,'[1]Composição de Índices'!$A$2:$AB$500,D143)</f>
        <v>0.21079999999999999</v>
      </c>
      <c r="G143" s="11">
        <f t="shared" si="16"/>
        <v>0.21079999999999999</v>
      </c>
      <c r="H143" s="12">
        <f t="shared" si="13"/>
        <v>1122.9138142335514</v>
      </c>
    </row>
    <row r="144" spans="3:8" x14ac:dyDescent="0.2">
      <c r="C144" s="13">
        <v>33543</v>
      </c>
      <c r="D144" s="8">
        <f t="shared" si="17"/>
        <v>6</v>
      </c>
      <c r="E144" s="9" t="str">
        <f t="shared" si="15"/>
        <v>INPC</v>
      </c>
      <c r="F144" s="10">
        <f>VLOOKUP(C144,'[1]Composição de Índices'!$A$2:$AB$500,D144)</f>
        <v>0.26479999999999998</v>
      </c>
      <c r="G144" s="11">
        <f t="shared" si="16"/>
        <v>0.26479999999999998</v>
      </c>
      <c r="H144" s="12">
        <f t="shared" ref="H144:H164" si="18">H143*(1+G143)</f>
        <v>1359.6240462739838</v>
      </c>
    </row>
    <row r="145" spans="3:8" x14ac:dyDescent="0.2">
      <c r="C145" s="13">
        <v>33573</v>
      </c>
      <c r="D145" s="8">
        <f t="shared" si="17"/>
        <v>6</v>
      </c>
      <c r="E145" s="9" t="str">
        <f t="shared" si="15"/>
        <v>INPC</v>
      </c>
      <c r="F145" s="10">
        <f>VLOOKUP(C145,'[1]Composição de Índices'!$A$2:$AB$500,D145)</f>
        <v>0.24149999999999999</v>
      </c>
      <c r="G145" s="11">
        <f t="shared" si="16"/>
        <v>0.24149999999999999</v>
      </c>
      <c r="H145" s="12">
        <f t="shared" si="18"/>
        <v>1719.6524937273346</v>
      </c>
    </row>
    <row r="146" spans="3:8" x14ac:dyDescent="0.2">
      <c r="C146" s="13">
        <v>33604</v>
      </c>
      <c r="D146" s="8">
        <v>8</v>
      </c>
      <c r="E146" s="9" t="str">
        <f t="shared" si="15"/>
        <v>UFIR</v>
      </c>
      <c r="F146" s="10">
        <f>VLOOKUP(C146,'[1]Composição de Índices'!$A$2:$AB$500,D146)</f>
        <v>0.25600442166616411</v>
      </c>
      <c r="G146" s="11">
        <f t="shared" si="16"/>
        <v>0.25600442166616411</v>
      </c>
      <c r="H146" s="12">
        <f t="shared" si="18"/>
        <v>2134.948570962486</v>
      </c>
    </row>
    <row r="147" spans="3:8" x14ac:dyDescent="0.2">
      <c r="C147" s="13">
        <v>33635</v>
      </c>
      <c r="D147" s="8">
        <f t="shared" ref="D147:D178" si="19">D146</f>
        <v>8</v>
      </c>
      <c r="E147" s="9" t="str">
        <f t="shared" si="15"/>
        <v>UFIR</v>
      </c>
      <c r="F147" s="10">
        <f>VLOOKUP(C147,'[1]Composição de Índices'!$A$2:$AB$500,D147)</f>
        <v>0.2610046538918005</v>
      </c>
      <c r="G147" s="11">
        <f t="shared" si="16"/>
        <v>0.2610046538918005</v>
      </c>
      <c r="H147" s="12">
        <f t="shared" si="18"/>
        <v>2681.5048451587409</v>
      </c>
    </row>
    <row r="148" spans="3:8" x14ac:dyDescent="0.2">
      <c r="C148" s="13">
        <v>33664</v>
      </c>
      <c r="D148" s="8">
        <f t="shared" si="19"/>
        <v>8</v>
      </c>
      <c r="E148" s="9" t="str">
        <f t="shared" si="15"/>
        <v>UFIR</v>
      </c>
      <c r="F148" s="10">
        <f>VLOOKUP(C148,'[1]Composição de Índices'!$A$2:$AB$500,D148)</f>
        <v>0.22029524977792825</v>
      </c>
      <c r="G148" s="11">
        <f t="shared" si="16"/>
        <v>0.22029524977792825</v>
      </c>
      <c r="H148" s="12">
        <f t="shared" si="18"/>
        <v>3381.3900891785843</v>
      </c>
    </row>
    <row r="149" spans="3:8" x14ac:dyDescent="0.2">
      <c r="C149" s="13">
        <v>33695</v>
      </c>
      <c r="D149" s="8">
        <f t="shared" si="19"/>
        <v>8</v>
      </c>
      <c r="E149" s="9" t="str">
        <f t="shared" si="15"/>
        <v>UFIR</v>
      </c>
      <c r="F149" s="10">
        <f>VLOOKUP(C149,'[1]Composição de Índices'!$A$2:$AB$500,D149)</f>
        <v>0.19829976775624791</v>
      </c>
      <c r="G149" s="11">
        <f t="shared" si="16"/>
        <v>0.19829976775624791</v>
      </c>
      <c r="H149" s="12">
        <f t="shared" si="18"/>
        <v>4126.2942634707915</v>
      </c>
    </row>
    <row r="150" spans="3:8" x14ac:dyDescent="0.2">
      <c r="C150" s="13">
        <v>33725</v>
      </c>
      <c r="D150" s="8">
        <f t="shared" si="19"/>
        <v>8</v>
      </c>
      <c r="E150" s="9" t="str">
        <f t="shared" si="15"/>
        <v>UFIR</v>
      </c>
      <c r="F150" s="10">
        <f>VLOOKUP(C150,'[1]Composição de Índices'!$A$2:$AB$500,D150)</f>
        <v>0.2344969228877849</v>
      </c>
      <c r="G150" s="11">
        <f t="shared" si="16"/>
        <v>0.2344969228877849</v>
      </c>
      <c r="H150" s="12">
        <f t="shared" si="18"/>
        <v>4944.5374576109871</v>
      </c>
    </row>
    <row r="151" spans="3:8" x14ac:dyDescent="0.2">
      <c r="C151" s="13">
        <v>33756</v>
      </c>
      <c r="D151" s="8">
        <f t="shared" si="19"/>
        <v>8</v>
      </c>
      <c r="E151" s="9" t="str">
        <f t="shared" si="15"/>
        <v>UFIR</v>
      </c>
      <c r="F151" s="10">
        <f>VLOOKUP(C151,'[1]Composição de Índices'!$A$2:$AB$500,D151)</f>
        <v>0.23269968659383156</v>
      </c>
      <c r="G151" s="11">
        <f t="shared" si="16"/>
        <v>0.23269968659383156</v>
      </c>
      <c r="H151" s="12">
        <f t="shared" si="18"/>
        <v>6104.0162765241548</v>
      </c>
    </row>
    <row r="152" spans="3:8" x14ac:dyDescent="0.2">
      <c r="C152" s="13">
        <v>33786</v>
      </c>
      <c r="D152" s="8">
        <f t="shared" si="19"/>
        <v>8</v>
      </c>
      <c r="E152" s="9" t="str">
        <f t="shared" si="15"/>
        <v>UFIR</v>
      </c>
      <c r="F152" s="10">
        <f>VLOOKUP(C152,'[1]Composição de Índices'!$A$2:$AB$500,D152)</f>
        <v>0.21010036687132883</v>
      </c>
      <c r="G152" s="11">
        <f t="shared" si="16"/>
        <v>0.21010036687132883</v>
      </c>
      <c r="H152" s="12">
        <f t="shared" si="18"/>
        <v>7524.4189510349725</v>
      </c>
    </row>
    <row r="153" spans="3:8" x14ac:dyDescent="0.2">
      <c r="C153" s="13">
        <v>33817</v>
      </c>
      <c r="D153" s="8">
        <f t="shared" si="19"/>
        <v>8</v>
      </c>
      <c r="E153" s="9" t="str">
        <f t="shared" si="15"/>
        <v>UFIR</v>
      </c>
      <c r="F153" s="10">
        <f>VLOOKUP(C153,'[1]Composição de Índices'!$A$2:$AB$500,D153)</f>
        <v>0.23139817545623398</v>
      </c>
      <c r="G153" s="11">
        <f t="shared" si="16"/>
        <v>0.23139817545623398</v>
      </c>
      <c r="H153" s="12">
        <f t="shared" si="18"/>
        <v>9105.302133141</v>
      </c>
    </row>
    <row r="154" spans="3:8" x14ac:dyDescent="0.2">
      <c r="C154" s="13">
        <v>33848</v>
      </c>
      <c r="D154" s="8">
        <f t="shared" si="19"/>
        <v>8</v>
      </c>
      <c r="E154" s="9" t="str">
        <f t="shared" si="15"/>
        <v>UFIR</v>
      </c>
      <c r="F154" s="10">
        <f>VLOOKUP(C154,'[1]Composição de Índices'!$A$2:$AB$500,D154)</f>
        <v>0.2332999534382354</v>
      </c>
      <c r="G154" s="11">
        <f t="shared" si="16"/>
        <v>0.2332999534382354</v>
      </c>
      <c r="H154" s="12">
        <f t="shared" si="18"/>
        <v>11212.252433727583</v>
      </c>
    </row>
    <row r="155" spans="3:8" x14ac:dyDescent="0.2">
      <c r="C155" s="13">
        <v>33878</v>
      </c>
      <c r="D155" s="8">
        <f t="shared" si="19"/>
        <v>8</v>
      </c>
      <c r="E155" s="9" t="str">
        <f t="shared" si="15"/>
        <v>UFIR</v>
      </c>
      <c r="F155" s="10">
        <f>VLOOKUP(C155,'[1]Composição de Índices'!$A$2:$AB$500,D155)</f>
        <v>0.25479938766433263</v>
      </c>
      <c r="G155" s="11">
        <f t="shared" si="16"/>
        <v>0.25479938766433263</v>
      </c>
      <c r="H155" s="12">
        <f t="shared" si="18"/>
        <v>13828.070404453969</v>
      </c>
    </row>
    <row r="156" spans="3:8" x14ac:dyDescent="0.2">
      <c r="C156" s="13">
        <v>33909</v>
      </c>
      <c r="D156" s="8">
        <f t="shared" si="19"/>
        <v>8</v>
      </c>
      <c r="E156" s="9" t="str">
        <f t="shared" si="15"/>
        <v>UFIR</v>
      </c>
      <c r="F156" s="10">
        <f>VLOOKUP(C156,'[1]Composição de Índices'!$A$2:$AB$500,D156)</f>
        <v>0.23699899639567956</v>
      </c>
      <c r="G156" s="11">
        <f t="shared" si="16"/>
        <v>0.23699899639567956</v>
      </c>
      <c r="H156" s="12">
        <f t="shared" si="18"/>
        <v>17351.45427608812</v>
      </c>
    </row>
    <row r="157" spans="3:8" x14ac:dyDescent="0.2">
      <c r="C157" s="13">
        <v>33939</v>
      </c>
      <c r="D157" s="8">
        <f t="shared" si="19"/>
        <v>8</v>
      </c>
      <c r="E157" s="9" t="str">
        <f t="shared" si="15"/>
        <v>UFIR</v>
      </c>
      <c r="F157" s="10">
        <f>VLOOKUP(C157,'[1]Composição de Índices'!$A$2:$AB$500,D157)</f>
        <v>0.23490016742884268</v>
      </c>
      <c r="G157" s="11">
        <f t="shared" si="16"/>
        <v>0.23490016742884268</v>
      </c>
      <c r="H157" s="12">
        <f t="shared" si="18"/>
        <v>21463.731525526528</v>
      </c>
    </row>
    <row r="158" spans="3:8" x14ac:dyDescent="0.2">
      <c r="C158" s="13">
        <v>33970</v>
      </c>
      <c r="D158" s="8">
        <f t="shared" si="19"/>
        <v>8</v>
      </c>
      <c r="E158" s="9" t="str">
        <f t="shared" si="15"/>
        <v>UFIR</v>
      </c>
      <c r="F158" s="10">
        <f>VLOOKUP(C158,'[1]Composição de Índices'!$A$2:$AB$500,D158)</f>
        <v>0.29470020438310707</v>
      </c>
      <c r="G158" s="11">
        <f t="shared" si="16"/>
        <v>0.29470020438310707</v>
      </c>
      <c r="H158" s="12">
        <f t="shared" si="18"/>
        <v>26505.565654520437</v>
      </c>
    </row>
    <row r="159" spans="3:8" x14ac:dyDescent="0.2">
      <c r="C159" s="13">
        <v>34001</v>
      </c>
      <c r="D159" s="8">
        <f t="shared" si="19"/>
        <v>8</v>
      </c>
      <c r="E159" s="9" t="str">
        <f t="shared" si="15"/>
        <v>UFIR</v>
      </c>
      <c r="F159" s="10">
        <f>VLOOKUP(C159,'[1]Composição de Índices'!$A$2:$AB$500,D159)</f>
        <v>0.26720037344886904</v>
      </c>
      <c r="G159" s="11">
        <f t="shared" si="16"/>
        <v>0.26720037344886904</v>
      </c>
      <c r="H159" s="12">
        <f t="shared" si="18"/>
        <v>34316.761270197472</v>
      </c>
    </row>
    <row r="160" spans="3:8" x14ac:dyDescent="0.2">
      <c r="C160" s="13">
        <v>34029</v>
      </c>
      <c r="D160" s="8">
        <f t="shared" si="19"/>
        <v>8</v>
      </c>
      <c r="E160" s="9" t="str">
        <f t="shared" si="15"/>
        <v>UFIR</v>
      </c>
      <c r="F160" s="10">
        <f>VLOOKUP(C160,'[1]Composição de Índices'!$A$2:$AB$500,D160)</f>
        <v>0.2596000776228975</v>
      </c>
      <c r="G160" s="11">
        <f t="shared" si="16"/>
        <v>0.2596000776228975</v>
      </c>
      <c r="H160" s="12">
        <f t="shared" si="18"/>
        <v>43486.212697149924</v>
      </c>
    </row>
    <row r="161" spans="3:8" x14ac:dyDescent="0.2">
      <c r="C161" s="13">
        <v>34060</v>
      </c>
      <c r="D161" s="8">
        <f t="shared" si="19"/>
        <v>8</v>
      </c>
      <c r="E161" s="9" t="str">
        <f t="shared" si="15"/>
        <v>UFIR</v>
      </c>
      <c r="F161" s="10">
        <f>VLOOKUP(C161,'[1]Composição de Índices'!$A$2:$AB$500,D161)</f>
        <v>0.27340037666996331</v>
      </c>
      <c r="G161" s="11">
        <f t="shared" si="16"/>
        <v>0.27340037666996331</v>
      </c>
      <c r="H161" s="12">
        <f t="shared" si="18"/>
        <v>54775.236888855878</v>
      </c>
    </row>
    <row r="162" spans="3:8" x14ac:dyDescent="0.2">
      <c r="C162" s="13">
        <v>34090</v>
      </c>
      <c r="D162" s="8">
        <f t="shared" si="19"/>
        <v>8</v>
      </c>
      <c r="E162" s="9" t="str">
        <f t="shared" si="15"/>
        <v>UFIR</v>
      </c>
      <c r="F162" s="10">
        <f>VLOOKUP(C162,'[1]Composição de Índices'!$A$2:$AB$500,D162)</f>
        <v>0.2881000814086776</v>
      </c>
      <c r="G162" s="11">
        <f t="shared" si="16"/>
        <v>0.2881000814086776</v>
      </c>
      <c r="H162" s="12">
        <f t="shared" si="18"/>
        <v>69750.807286455543</v>
      </c>
    </row>
    <row r="163" spans="3:8" x14ac:dyDescent="0.2">
      <c r="C163" s="13">
        <v>34121</v>
      </c>
      <c r="D163" s="8">
        <f t="shared" si="19"/>
        <v>8</v>
      </c>
      <c r="E163" s="9" t="str">
        <f t="shared" si="15"/>
        <v>UFIR</v>
      </c>
      <c r="F163" s="10">
        <f>VLOOKUP(C163,'[1]Composição de Índices'!$A$2:$AB$500,D163)</f>
        <v>0.30339981732324839</v>
      </c>
      <c r="G163" s="11">
        <f t="shared" si="16"/>
        <v>0.30339981732324839</v>
      </c>
      <c r="H163" s="12">
        <f t="shared" si="18"/>
        <v>89846.020544004365</v>
      </c>
    </row>
    <row r="164" spans="3:8" x14ac:dyDescent="0.2">
      <c r="C164" s="13">
        <v>34151</v>
      </c>
      <c r="D164" s="8">
        <f t="shared" si="19"/>
        <v>8</v>
      </c>
      <c r="E164" s="9" t="str">
        <f t="shared" si="15"/>
        <v>UFIR</v>
      </c>
      <c r="F164" s="10">
        <f>VLOOKUP(C164,'[1]Composição de Índices'!$A$2:$AB$500,D164)</f>
        <v>0.30657765205644738</v>
      </c>
      <c r="G164" s="11">
        <f t="shared" si="16"/>
        <v>0.30657765205644738</v>
      </c>
      <c r="H164" s="12">
        <f t="shared" si="18"/>
        <v>117105.28676427611</v>
      </c>
    </row>
    <row r="165" spans="3:8" x14ac:dyDescent="0.2">
      <c r="C165" s="13">
        <v>34182</v>
      </c>
      <c r="D165" s="8">
        <f t="shared" si="19"/>
        <v>8</v>
      </c>
      <c r="E165" s="9" t="str">
        <f t="shared" si="15"/>
        <v>UFIR</v>
      </c>
      <c r="F165" s="10">
        <f>VLOOKUP(C165,'[1]Composição de Índices'!$A$2:$AB$500,D165)</f>
        <v>0.31993456415050248</v>
      </c>
      <c r="G165" s="11">
        <f t="shared" si="16"/>
        <v>0.31993456415050248</v>
      </c>
      <c r="H165" s="12">
        <f>H164*(1+G164)/1000</f>
        <v>153.00715062386485</v>
      </c>
    </row>
    <row r="166" spans="3:8" x14ac:dyDescent="0.2">
      <c r="C166" s="13">
        <v>34213</v>
      </c>
      <c r="D166" s="8">
        <f t="shared" si="19"/>
        <v>8</v>
      </c>
      <c r="E166" s="9" t="str">
        <f t="shared" si="15"/>
        <v>UFIR</v>
      </c>
      <c r="F166" s="10">
        <f>VLOOKUP(C166,'[1]Composição de Índices'!$A$2:$AB$500,D166)</f>
        <v>0.34383852691218153</v>
      </c>
      <c r="G166" s="11">
        <f t="shared" si="16"/>
        <v>0.34383852691218153</v>
      </c>
      <c r="H166" s="12">
        <f t="shared" ref="H166:H175" si="20">H165*(1+G165)</f>
        <v>201.95942667062133</v>
      </c>
    </row>
    <row r="167" spans="3:8" x14ac:dyDescent="0.2">
      <c r="C167" s="13">
        <v>34243</v>
      </c>
      <c r="D167" s="8">
        <f t="shared" si="19"/>
        <v>8</v>
      </c>
      <c r="E167" s="9" t="str">
        <f t="shared" si="15"/>
        <v>UFIR</v>
      </c>
      <c r="F167" s="10">
        <f>VLOOKUP(C167,'[1]Composição de Índices'!$A$2:$AB$500,D167)</f>
        <v>0.35164690382081676</v>
      </c>
      <c r="G167" s="11">
        <f t="shared" si="16"/>
        <v>0.35164690382081676</v>
      </c>
      <c r="H167" s="12">
        <f t="shared" si="20"/>
        <v>271.40085843307651</v>
      </c>
    </row>
    <row r="168" spans="3:8" x14ac:dyDescent="0.2">
      <c r="C168" s="13">
        <v>34274</v>
      </c>
      <c r="D168" s="8">
        <f t="shared" si="19"/>
        <v>8</v>
      </c>
      <c r="E168" s="9" t="str">
        <f t="shared" si="15"/>
        <v>UFIR</v>
      </c>
      <c r="F168" s="10">
        <f>VLOOKUP(C168,'[1]Composição de Índices'!$A$2:$AB$500,D168)</f>
        <v>0.33901939760210564</v>
      </c>
      <c r="G168" s="11">
        <f t="shared" si="16"/>
        <v>0.33901939760210564</v>
      </c>
      <c r="H168" s="12">
        <f t="shared" si="20"/>
        <v>366.83812999537969</v>
      </c>
    </row>
    <row r="169" spans="3:8" x14ac:dyDescent="0.2">
      <c r="C169" s="13">
        <v>34304</v>
      </c>
      <c r="D169" s="8">
        <f t="shared" si="19"/>
        <v>8</v>
      </c>
      <c r="E169" s="9" t="str">
        <f t="shared" si="15"/>
        <v>UFIR</v>
      </c>
      <c r="F169" s="10">
        <f>VLOOKUP(C169,'[1]Composição de Índices'!$A$2:$AB$500,D169)</f>
        <v>0.36689233457086678</v>
      </c>
      <c r="G169" s="11">
        <f t="shared" si="16"/>
        <v>0.36689233457086678</v>
      </c>
      <c r="H169" s="12">
        <f t="shared" si="20"/>
        <v>491.20337184389621</v>
      </c>
    </row>
    <row r="170" spans="3:8" x14ac:dyDescent="0.2">
      <c r="C170" s="13">
        <v>34335</v>
      </c>
      <c r="D170" s="8">
        <f t="shared" si="19"/>
        <v>8</v>
      </c>
      <c r="E170" s="9" t="str">
        <f t="shared" si="15"/>
        <v>UFIR</v>
      </c>
      <c r="F170" s="10">
        <f>VLOOKUP(C170,'[1]Composição de Índices'!$A$2:$AB$500,D170)</f>
        <v>0.39170261490120883</v>
      </c>
      <c r="G170" s="11">
        <f t="shared" si="16"/>
        <v>0.39170261490120883</v>
      </c>
      <c r="H170" s="12">
        <f t="shared" si="20"/>
        <v>671.42212368878484</v>
      </c>
    </row>
    <row r="171" spans="3:8" x14ac:dyDescent="0.2">
      <c r="C171" s="13">
        <v>34366</v>
      </c>
      <c r="D171" s="8">
        <f t="shared" si="19"/>
        <v>8</v>
      </c>
      <c r="E171" s="9" t="str">
        <f t="shared" si="15"/>
        <v>UFIR</v>
      </c>
      <c r="F171" s="10">
        <f>VLOOKUP(C171,'[1]Composição de Índices'!$A$2:$AB$500,D171)</f>
        <v>0.39698454002755268</v>
      </c>
      <c r="G171" s="11">
        <f t="shared" si="16"/>
        <v>0.39698454002755268</v>
      </c>
      <c r="H171" s="12">
        <f t="shared" si="20"/>
        <v>934.41992524020475</v>
      </c>
    </row>
    <row r="172" spans="3:8" x14ac:dyDescent="0.2">
      <c r="C172" s="13">
        <v>34394</v>
      </c>
      <c r="D172" s="8">
        <f t="shared" si="19"/>
        <v>8</v>
      </c>
      <c r="E172" s="9" t="str">
        <f t="shared" si="15"/>
        <v>UFIR</v>
      </c>
      <c r="F172" s="10">
        <f>VLOOKUP(C172,'[1]Composição de Índices'!$A$2:$AB$500,D172)</f>
        <v>0.43631183914972893</v>
      </c>
      <c r="G172" s="11">
        <f t="shared" si="16"/>
        <v>0.43631183914972893</v>
      </c>
      <c r="H172" s="12">
        <f t="shared" si="20"/>
        <v>1305.3701894542676</v>
      </c>
    </row>
    <row r="173" spans="3:8" x14ac:dyDescent="0.2">
      <c r="C173" s="13">
        <v>34425</v>
      </c>
      <c r="D173" s="8">
        <f t="shared" si="19"/>
        <v>8</v>
      </c>
      <c r="E173" s="9" t="str">
        <f t="shared" si="15"/>
        <v>UFIR</v>
      </c>
      <c r="F173" s="10">
        <f>VLOOKUP(C173,'[1]Composição de Índices'!$A$2:$AB$500,D173)</f>
        <v>0.4124995232101305</v>
      </c>
      <c r="G173" s="11">
        <f t="shared" si="16"/>
        <v>0.4124995232101305</v>
      </c>
      <c r="H173" s="12">
        <f t="shared" si="20"/>
        <v>1874.9186575862891</v>
      </c>
    </row>
    <row r="174" spans="3:8" x14ac:dyDescent="0.2">
      <c r="C174" s="13">
        <v>34455</v>
      </c>
      <c r="D174" s="8">
        <f t="shared" si="19"/>
        <v>8</v>
      </c>
      <c r="E174" s="9" t="str">
        <f t="shared" si="15"/>
        <v>UFIR</v>
      </c>
      <c r="F174" s="10">
        <f>VLOOKUP(C174,'[1]Composição de Índices'!$A$2:$AB$500,D174)</f>
        <v>0.44209659344071928</v>
      </c>
      <c r="G174" s="11">
        <f t="shared" si="16"/>
        <v>0.44209659344071928</v>
      </c>
      <c r="H174" s="12">
        <f t="shared" si="20"/>
        <v>2648.3217098984114</v>
      </c>
    </row>
    <row r="175" spans="3:8" x14ac:dyDescent="0.2">
      <c r="C175" s="13">
        <v>34486</v>
      </c>
      <c r="D175" s="8">
        <f t="shared" si="19"/>
        <v>8</v>
      </c>
      <c r="E175" s="9" t="str">
        <f t="shared" si="15"/>
        <v>UFIR</v>
      </c>
      <c r="F175" s="10">
        <f>VLOOKUP(C175,'[1]Composição de Índices'!$A$2:$AB$500,D175)</f>
        <v>0.44650113289515581</v>
      </c>
      <c r="G175" s="11">
        <f t="shared" si="16"/>
        <v>0.44650113289515581</v>
      </c>
      <c r="H175" s="12">
        <f t="shared" si="20"/>
        <v>3819.1357161796</v>
      </c>
    </row>
    <row r="176" spans="3:8" x14ac:dyDescent="0.2">
      <c r="C176" s="13">
        <v>34516</v>
      </c>
      <c r="D176" s="8">
        <f t="shared" si="19"/>
        <v>8</v>
      </c>
      <c r="E176" s="9" t="str">
        <f t="shared" si="15"/>
        <v>UFIR</v>
      </c>
      <c r="F176" s="10">
        <f>VLOOKUP(C176,'[1]Composição de Índices'!$A$2:$AB$500,D176)</f>
        <v>5.2153791384834447E-2</v>
      </c>
      <c r="G176" s="11">
        <f t="shared" si="16"/>
        <v>5.2153791384834447E-2</v>
      </c>
      <c r="H176" s="12">
        <f>H175*(1+G175)/2750</f>
        <v>2.0088669600487794</v>
      </c>
    </row>
    <row r="177" spans="3:8" x14ac:dyDescent="0.2">
      <c r="C177" s="13">
        <v>34547</v>
      </c>
      <c r="D177" s="8">
        <f t="shared" si="19"/>
        <v>8</v>
      </c>
      <c r="E177" s="9" t="str">
        <f t="shared" si="15"/>
        <v>UFIR</v>
      </c>
      <c r="F177" s="10">
        <f>VLOOKUP(C177,'[1]Composição de Índices'!$A$2:$AB$500,D177)</f>
        <v>5.0076129250549828E-2</v>
      </c>
      <c r="G177" s="11">
        <f t="shared" si="16"/>
        <v>5.0076129250549828E-2</v>
      </c>
      <c r="H177" s="12">
        <f t="shared" ref="H177:H208" si="21">H176*(1+G176)</f>
        <v>2.1136369884030501</v>
      </c>
    </row>
    <row r="178" spans="3:8" x14ac:dyDescent="0.2">
      <c r="C178" s="13">
        <v>34578</v>
      </c>
      <c r="D178" s="8">
        <f t="shared" si="19"/>
        <v>8</v>
      </c>
      <c r="E178" s="9" t="str">
        <f t="shared" si="15"/>
        <v>UFIR</v>
      </c>
      <c r="F178" s="10">
        <f>VLOOKUP(C178,'[1]Composição de Índices'!$A$2:$AB$500,D178)</f>
        <v>1.6271951023038467E-2</v>
      </c>
      <c r="G178" s="11">
        <f t="shared" si="16"/>
        <v>1.6271951023038467E-2</v>
      </c>
      <c r="H178" s="12">
        <f t="shared" si="21"/>
        <v>2.2194797474230641</v>
      </c>
    </row>
    <row r="179" spans="3:8" x14ac:dyDescent="0.2">
      <c r="C179" s="13">
        <v>34608</v>
      </c>
      <c r="D179" s="8">
        <f t="shared" ref="D179:D210" si="22">D178</f>
        <v>8</v>
      </c>
      <c r="E179" s="9" t="str">
        <f t="shared" si="15"/>
        <v>UFIR</v>
      </c>
      <c r="F179" s="10">
        <f>VLOOKUP(C179,'[1]Composição de Índices'!$A$2:$AB$500,D179)</f>
        <v>1.9023462270133296E-2</v>
      </c>
      <c r="G179" s="11">
        <f t="shared" si="16"/>
        <v>1.9023462270133296E-2</v>
      </c>
      <c r="H179" s="12">
        <f t="shared" si="21"/>
        <v>2.2555950131697582</v>
      </c>
    </row>
    <row r="180" spans="3:8" x14ac:dyDescent="0.2">
      <c r="C180" s="13">
        <v>34639</v>
      </c>
      <c r="D180" s="8">
        <f t="shared" si="22"/>
        <v>8</v>
      </c>
      <c r="E180" s="9" t="str">
        <f t="shared" si="15"/>
        <v>UFIR</v>
      </c>
      <c r="F180" s="10">
        <f>VLOOKUP(C180,'[1]Composição de Índices'!$A$2:$AB$500,D180)</f>
        <v>2.9558182949595446E-2</v>
      </c>
      <c r="G180" s="11">
        <f t="shared" si="16"/>
        <v>2.9558182949595446E-2</v>
      </c>
      <c r="H180" s="12">
        <f t="shared" si="21"/>
        <v>2.2985042397994939</v>
      </c>
    </row>
    <row r="181" spans="3:8" x14ac:dyDescent="0.2">
      <c r="C181" s="13">
        <v>34669</v>
      </c>
      <c r="D181" s="8">
        <f t="shared" si="22"/>
        <v>8</v>
      </c>
      <c r="E181" s="9" t="str">
        <f t="shared" si="15"/>
        <v>UFIR</v>
      </c>
      <c r="F181" s="10">
        <f>VLOOKUP(C181,'[1]Composição de Índices'!$A$2:$AB$500,D181)</f>
        <v>2.2514354789966662E-2</v>
      </c>
      <c r="G181" s="11">
        <f t="shared" si="16"/>
        <v>2.2514354789966662E-2</v>
      </c>
      <c r="H181" s="12">
        <f t="shared" si="21"/>
        <v>2.366443848629908</v>
      </c>
    </row>
    <row r="182" spans="3:8" x14ac:dyDescent="0.2">
      <c r="C182" s="13">
        <v>34700</v>
      </c>
      <c r="D182" s="8">
        <f t="shared" si="22"/>
        <v>8</v>
      </c>
      <c r="E182" s="9" t="str">
        <f t="shared" si="15"/>
        <v>UFIR</v>
      </c>
      <c r="F182" s="10">
        <f>VLOOKUP(C182,'[1]Composição de Índices'!$A$2:$AB$500,D182)</f>
        <v>0</v>
      </c>
      <c r="G182" s="11">
        <f t="shared" si="16"/>
        <v>0</v>
      </c>
      <c r="H182" s="12">
        <f t="shared" si="21"/>
        <v>2.419722805028496</v>
      </c>
    </row>
    <row r="183" spans="3:8" x14ac:dyDescent="0.2">
      <c r="C183" s="13">
        <v>34731</v>
      </c>
      <c r="D183" s="8">
        <f t="shared" si="22"/>
        <v>8</v>
      </c>
      <c r="E183" s="9" t="str">
        <f t="shared" si="15"/>
        <v>UFIR</v>
      </c>
      <c r="F183" s="10">
        <f>VLOOKUP(C183,'[1]Composição de Índices'!$A$2:$AB$500,D183)</f>
        <v>0</v>
      </c>
      <c r="G183" s="11">
        <f t="shared" si="16"/>
        <v>0</v>
      </c>
      <c r="H183" s="12">
        <f t="shared" si="21"/>
        <v>2.419722805028496</v>
      </c>
    </row>
    <row r="184" spans="3:8" x14ac:dyDescent="0.2">
      <c r="C184" s="13">
        <v>34759</v>
      </c>
      <c r="D184" s="8">
        <f t="shared" si="22"/>
        <v>8</v>
      </c>
      <c r="E184" s="9" t="str">
        <f t="shared" si="15"/>
        <v>UFIR</v>
      </c>
      <c r="F184" s="10">
        <f>VLOOKUP(C184,'[1]Composição de Índices'!$A$2:$AB$500,D184)</f>
        <v>4.3446135658341767E-2</v>
      </c>
      <c r="G184" s="11">
        <f t="shared" si="16"/>
        <v>4.3446135658341767E-2</v>
      </c>
      <c r="H184" s="12">
        <f t="shared" si="21"/>
        <v>2.419722805028496</v>
      </c>
    </row>
    <row r="185" spans="3:8" x14ac:dyDescent="0.2">
      <c r="C185" s="13">
        <v>34790</v>
      </c>
      <c r="D185" s="8">
        <f t="shared" si="22"/>
        <v>8</v>
      </c>
      <c r="E185" s="9" t="str">
        <f t="shared" si="15"/>
        <v>UFIR</v>
      </c>
      <c r="F185" s="10">
        <f>VLOOKUP(C185,'[1]Composição de Índices'!$A$2:$AB$500,D185)</f>
        <v>0</v>
      </c>
      <c r="G185" s="11">
        <f t="shared" si="16"/>
        <v>0</v>
      </c>
      <c r="H185" s="12">
        <f t="shared" si="21"/>
        <v>2.5248504102713474</v>
      </c>
    </row>
    <row r="186" spans="3:8" x14ac:dyDescent="0.2">
      <c r="C186" s="13">
        <v>34820</v>
      </c>
      <c r="D186" s="8">
        <f t="shared" si="22"/>
        <v>8</v>
      </c>
      <c r="E186" s="9" t="str">
        <f t="shared" si="15"/>
        <v>UFIR</v>
      </c>
      <c r="F186" s="10">
        <f>VLOOKUP(C186,'[1]Composição de Índices'!$A$2:$AB$500,D186)</f>
        <v>0</v>
      </c>
      <c r="G186" s="11">
        <f t="shared" si="16"/>
        <v>0</v>
      </c>
      <c r="H186" s="12">
        <f t="shared" si="21"/>
        <v>2.5248504102713474</v>
      </c>
    </row>
    <row r="187" spans="3:8" x14ac:dyDescent="0.2">
      <c r="C187" s="13">
        <v>34851</v>
      </c>
      <c r="D187" s="8">
        <f t="shared" si="22"/>
        <v>8</v>
      </c>
      <c r="E187" s="9" t="str">
        <f t="shared" si="15"/>
        <v>UFIR</v>
      </c>
      <c r="F187" s="10">
        <f>VLOOKUP(C187,'[1]Composição de Índices'!$A$2:$AB$500,D187)</f>
        <v>7.1236368786290916E-2</v>
      </c>
      <c r="G187" s="11">
        <f t="shared" si="16"/>
        <v>7.1236368786290916E-2</v>
      </c>
      <c r="H187" s="12">
        <f t="shared" si="21"/>
        <v>2.5248504102713474</v>
      </c>
    </row>
    <row r="188" spans="3:8" x14ac:dyDescent="0.2">
      <c r="C188" s="13">
        <v>34881</v>
      </c>
      <c r="D188" s="8">
        <f t="shared" si="22"/>
        <v>8</v>
      </c>
      <c r="E188" s="9" t="str">
        <f t="shared" si="15"/>
        <v>UFIR</v>
      </c>
      <c r="F188" s="10">
        <f>VLOOKUP(C188,'[1]Composição de Índices'!$A$2:$AB$500,D188)</f>
        <v>0</v>
      </c>
      <c r="G188" s="11">
        <f t="shared" si="16"/>
        <v>0</v>
      </c>
      <c r="H188" s="12">
        <f t="shared" si="21"/>
        <v>2.7047115852276549</v>
      </c>
    </row>
    <row r="189" spans="3:8" x14ac:dyDescent="0.2">
      <c r="C189" s="13">
        <v>34912</v>
      </c>
      <c r="D189" s="8">
        <f t="shared" si="22"/>
        <v>8</v>
      </c>
      <c r="E189" s="9" t="str">
        <f t="shared" si="15"/>
        <v>UFIR</v>
      </c>
      <c r="F189" s="10">
        <f>VLOOKUP(C189,'[1]Composição de Índices'!$A$2:$AB$500,D189)</f>
        <v>0</v>
      </c>
      <c r="G189" s="11">
        <f t="shared" si="16"/>
        <v>0</v>
      </c>
      <c r="H189" s="12">
        <f t="shared" si="21"/>
        <v>2.7047115852276549</v>
      </c>
    </row>
    <row r="190" spans="3:8" x14ac:dyDescent="0.2">
      <c r="C190" s="13">
        <v>34943</v>
      </c>
      <c r="D190" s="8">
        <f t="shared" si="22"/>
        <v>8</v>
      </c>
      <c r="E190" s="9" t="str">
        <f t="shared" si="15"/>
        <v>UFIR</v>
      </c>
      <c r="F190" s="10">
        <f>VLOOKUP(C190,'[1]Composição de Índices'!$A$2:$AB$500,D190)</f>
        <v>5.129561078794298E-2</v>
      </c>
      <c r="G190" s="11">
        <f t="shared" si="16"/>
        <v>5.129561078794298E-2</v>
      </c>
      <c r="H190" s="12">
        <f t="shared" si="21"/>
        <v>2.7047115852276549</v>
      </c>
    </row>
    <row r="191" spans="3:8" x14ac:dyDescent="0.2">
      <c r="C191" s="13">
        <v>34973</v>
      </c>
      <c r="D191" s="8">
        <f t="shared" si="22"/>
        <v>8</v>
      </c>
      <c r="E191" s="9" t="str">
        <f t="shared" si="15"/>
        <v>UFIR</v>
      </c>
      <c r="F191" s="10">
        <f>VLOOKUP(C191,'[1]Composição de Índices'!$A$2:$AB$500,D191)</f>
        <v>0</v>
      </c>
      <c r="G191" s="11">
        <f t="shared" si="16"/>
        <v>0</v>
      </c>
      <c r="H191" s="12">
        <f t="shared" si="21"/>
        <v>2.8434514179971329</v>
      </c>
    </row>
    <row r="192" spans="3:8" x14ac:dyDescent="0.2">
      <c r="C192" s="13">
        <v>35004</v>
      </c>
      <c r="D192" s="8">
        <f t="shared" si="22"/>
        <v>8</v>
      </c>
      <c r="E192" s="9" t="str">
        <f t="shared" si="15"/>
        <v>UFIR</v>
      </c>
      <c r="F192" s="10">
        <f>VLOOKUP(C192,'[1]Composição de Índices'!$A$2:$AB$500,D192)</f>
        <v>0</v>
      </c>
      <c r="G192" s="11">
        <f t="shared" si="16"/>
        <v>0</v>
      </c>
      <c r="H192" s="12">
        <f t="shared" si="21"/>
        <v>2.8434514179971329</v>
      </c>
    </row>
    <row r="193" spans="3:8" x14ac:dyDescent="0.2">
      <c r="C193" s="13">
        <v>35034</v>
      </c>
      <c r="D193" s="8">
        <f t="shared" si="22"/>
        <v>8</v>
      </c>
      <c r="E193" s="9" t="str">
        <f t="shared" si="15"/>
        <v>UFIR</v>
      </c>
      <c r="F193" s="10">
        <f>VLOOKUP(C193,'[1]Composição de Índices'!$A$2:$AB$500,D193)</f>
        <v>4.2127766599597383E-2</v>
      </c>
      <c r="G193" s="11">
        <f t="shared" si="16"/>
        <v>4.2127766599597383E-2</v>
      </c>
      <c r="H193" s="12">
        <f t="shared" si="21"/>
        <v>2.8434514179971329</v>
      </c>
    </row>
    <row r="194" spans="3:8" x14ac:dyDescent="0.2">
      <c r="C194" s="13">
        <v>35065</v>
      </c>
      <c r="D194" s="8">
        <f t="shared" si="22"/>
        <v>8</v>
      </c>
      <c r="E194" s="9" t="str">
        <f t="shared" ref="E194:E257" si="23">VLOOKUP(D194,$A$2:$B$26,2)</f>
        <v>UFIR</v>
      </c>
      <c r="F194" s="10">
        <f>VLOOKUP(C194,'[1]Composição de Índices'!$A$2:$AB$500,D194)</f>
        <v>0</v>
      </c>
      <c r="G194" s="11">
        <f t="shared" ref="G194:G257" si="24">IF(F194="INEXISTENTE","ERRO",F194)</f>
        <v>0</v>
      </c>
      <c r="H194" s="12">
        <f t="shared" si="21"/>
        <v>2.9632396756718102</v>
      </c>
    </row>
    <row r="195" spans="3:8" x14ac:dyDescent="0.2">
      <c r="C195" s="13">
        <v>35096</v>
      </c>
      <c r="D195" s="8">
        <f t="shared" si="22"/>
        <v>8</v>
      </c>
      <c r="E195" s="9" t="str">
        <f t="shared" si="23"/>
        <v>UFIR</v>
      </c>
      <c r="F195" s="10">
        <f>VLOOKUP(C195,'[1]Composição de Índices'!$A$2:$AB$500,D195)</f>
        <v>0</v>
      </c>
      <c r="G195" s="11">
        <f t="shared" si="24"/>
        <v>0</v>
      </c>
      <c r="H195" s="12">
        <f t="shared" si="21"/>
        <v>2.9632396756718102</v>
      </c>
    </row>
    <row r="196" spans="3:8" x14ac:dyDescent="0.2">
      <c r="C196" s="13">
        <v>35125</v>
      </c>
      <c r="D196" s="8">
        <f t="shared" si="22"/>
        <v>8</v>
      </c>
      <c r="E196" s="9" t="str">
        <f t="shared" si="23"/>
        <v>UFIR</v>
      </c>
      <c r="F196" s="10">
        <f>VLOOKUP(C196,'[1]Composição de Índices'!$A$2:$AB$500,D196)</f>
        <v>0</v>
      </c>
      <c r="G196" s="11">
        <f t="shared" si="24"/>
        <v>0</v>
      </c>
      <c r="H196" s="12">
        <f t="shared" si="21"/>
        <v>2.9632396756718102</v>
      </c>
    </row>
    <row r="197" spans="3:8" x14ac:dyDescent="0.2">
      <c r="C197" s="13">
        <v>35156</v>
      </c>
      <c r="D197" s="8">
        <f t="shared" si="22"/>
        <v>8</v>
      </c>
      <c r="E197" s="9" t="str">
        <f t="shared" si="23"/>
        <v>UFIR</v>
      </c>
      <c r="F197" s="10">
        <f>VLOOKUP(C197,'[1]Composição de Índices'!$A$2:$AB$500,D197)</f>
        <v>0</v>
      </c>
      <c r="G197" s="11">
        <f t="shared" si="24"/>
        <v>0</v>
      </c>
      <c r="H197" s="12">
        <f t="shared" si="21"/>
        <v>2.9632396756718102</v>
      </c>
    </row>
    <row r="198" spans="3:8" x14ac:dyDescent="0.2">
      <c r="C198" s="13">
        <v>35186</v>
      </c>
      <c r="D198" s="8">
        <f t="shared" si="22"/>
        <v>8</v>
      </c>
      <c r="E198" s="9" t="str">
        <f t="shared" si="23"/>
        <v>UFIR</v>
      </c>
      <c r="F198" s="10">
        <f>VLOOKUP(C198,'[1]Composição de Índices'!$A$2:$AB$500,D198)</f>
        <v>0</v>
      </c>
      <c r="G198" s="11">
        <f t="shared" si="24"/>
        <v>0</v>
      </c>
      <c r="H198" s="12">
        <f t="shared" si="21"/>
        <v>2.9632396756718102</v>
      </c>
    </row>
    <row r="199" spans="3:8" x14ac:dyDescent="0.2">
      <c r="C199" s="13">
        <v>35217</v>
      </c>
      <c r="D199" s="8">
        <f t="shared" si="22"/>
        <v>8</v>
      </c>
      <c r="E199" s="9" t="str">
        <f t="shared" si="23"/>
        <v>UFIR</v>
      </c>
      <c r="F199" s="10">
        <f>VLOOKUP(C199,'[1]Composição de Índices'!$A$2:$AB$500,D199)</f>
        <v>6.7575721008809042E-2</v>
      </c>
      <c r="G199" s="11">
        <f t="shared" si="24"/>
        <v>6.7575721008809042E-2</v>
      </c>
      <c r="H199" s="12">
        <f t="shared" si="21"/>
        <v>2.9632396756718102</v>
      </c>
    </row>
    <row r="200" spans="3:8" x14ac:dyDescent="0.2">
      <c r="C200" s="13">
        <v>35247</v>
      </c>
      <c r="D200" s="8">
        <f t="shared" si="22"/>
        <v>8</v>
      </c>
      <c r="E200" s="9" t="str">
        <f t="shared" si="23"/>
        <v>UFIR</v>
      </c>
      <c r="F200" s="10">
        <f>VLOOKUP(C200,'[1]Composição de Índices'!$A$2:$AB$500,D200)</f>
        <v>0</v>
      </c>
      <c r="G200" s="11">
        <f t="shared" si="24"/>
        <v>0</v>
      </c>
      <c r="H200" s="12">
        <f t="shared" si="21"/>
        <v>3.1634827332772422</v>
      </c>
    </row>
    <row r="201" spans="3:8" x14ac:dyDescent="0.2">
      <c r="C201" s="13">
        <v>35278</v>
      </c>
      <c r="D201" s="8">
        <f t="shared" si="22"/>
        <v>8</v>
      </c>
      <c r="E201" s="9" t="str">
        <f t="shared" si="23"/>
        <v>UFIR</v>
      </c>
      <c r="F201" s="10">
        <f>VLOOKUP(C201,'[1]Composição de Índices'!$A$2:$AB$500,D201)</f>
        <v>0</v>
      </c>
      <c r="G201" s="11">
        <f t="shared" si="24"/>
        <v>0</v>
      </c>
      <c r="H201" s="12">
        <f t="shared" si="21"/>
        <v>3.1634827332772422</v>
      </c>
    </row>
    <row r="202" spans="3:8" x14ac:dyDescent="0.2">
      <c r="C202" s="13">
        <v>35309</v>
      </c>
      <c r="D202" s="8">
        <f t="shared" si="22"/>
        <v>8</v>
      </c>
      <c r="E202" s="9" t="str">
        <f t="shared" si="23"/>
        <v>UFIR</v>
      </c>
      <c r="F202" s="10">
        <f>VLOOKUP(C202,'[1]Composição de Índices'!$A$2:$AB$500,D202)</f>
        <v>0</v>
      </c>
      <c r="G202" s="11">
        <f t="shared" si="24"/>
        <v>0</v>
      </c>
      <c r="H202" s="12">
        <f t="shared" si="21"/>
        <v>3.1634827332772422</v>
      </c>
    </row>
    <row r="203" spans="3:8" x14ac:dyDescent="0.2">
      <c r="C203" s="13">
        <v>35339</v>
      </c>
      <c r="D203" s="8">
        <f t="shared" si="22"/>
        <v>8</v>
      </c>
      <c r="E203" s="9" t="str">
        <f t="shared" si="23"/>
        <v>UFIR</v>
      </c>
      <c r="F203" s="10">
        <f>VLOOKUP(C203,'[1]Composição de Índices'!$A$2:$AB$500,D203)</f>
        <v>0</v>
      </c>
      <c r="G203" s="11">
        <f t="shared" si="24"/>
        <v>0</v>
      </c>
      <c r="H203" s="12">
        <f t="shared" si="21"/>
        <v>3.1634827332772422</v>
      </c>
    </row>
    <row r="204" spans="3:8" x14ac:dyDescent="0.2">
      <c r="C204" s="13">
        <v>35370</v>
      </c>
      <c r="D204" s="8">
        <f t="shared" si="22"/>
        <v>8</v>
      </c>
      <c r="E204" s="9" t="str">
        <f t="shared" si="23"/>
        <v>UFIR</v>
      </c>
      <c r="F204" s="10">
        <f>VLOOKUP(C204,'[1]Composição de Índices'!$A$2:$AB$500,D204)</f>
        <v>0</v>
      </c>
      <c r="G204" s="11">
        <f t="shared" si="24"/>
        <v>0</v>
      </c>
      <c r="H204" s="12">
        <f t="shared" si="21"/>
        <v>3.1634827332772422</v>
      </c>
    </row>
    <row r="205" spans="3:8" x14ac:dyDescent="0.2">
      <c r="C205" s="13">
        <v>35400</v>
      </c>
      <c r="D205" s="8">
        <f t="shared" si="22"/>
        <v>8</v>
      </c>
      <c r="E205" s="9" t="str">
        <f t="shared" si="23"/>
        <v>UFIR</v>
      </c>
      <c r="F205" s="10">
        <f>VLOOKUP(C205,'[1]Composição de Índices'!$A$2:$AB$500,D205)</f>
        <v>2.9501525940996975E-2</v>
      </c>
      <c r="G205" s="11">
        <f t="shared" si="24"/>
        <v>2.9501525940996975E-2</v>
      </c>
      <c r="H205" s="12">
        <f t="shared" si="21"/>
        <v>3.1634827332772422</v>
      </c>
    </row>
    <row r="206" spans="3:8" x14ac:dyDescent="0.2">
      <c r="C206" s="13">
        <v>35431</v>
      </c>
      <c r="D206" s="8">
        <f t="shared" si="22"/>
        <v>8</v>
      </c>
      <c r="E206" s="9" t="str">
        <f t="shared" si="23"/>
        <v>UFIR</v>
      </c>
      <c r="F206" s="10">
        <f>VLOOKUP(C206,'[1]Composição de Índices'!$A$2:$AB$500,D206)</f>
        <v>0</v>
      </c>
      <c r="G206" s="11">
        <f t="shared" si="24"/>
        <v>0</v>
      </c>
      <c r="H206" s="12">
        <f t="shared" si="21"/>
        <v>3.2568103011969169</v>
      </c>
    </row>
    <row r="207" spans="3:8" x14ac:dyDescent="0.2">
      <c r="C207" s="13">
        <v>35462</v>
      </c>
      <c r="D207" s="8">
        <f t="shared" si="22"/>
        <v>8</v>
      </c>
      <c r="E207" s="9" t="str">
        <f t="shared" si="23"/>
        <v>UFIR</v>
      </c>
      <c r="F207" s="10">
        <f>VLOOKUP(C207,'[1]Composição de Índices'!$A$2:$AB$500,D207)</f>
        <v>0</v>
      </c>
      <c r="G207" s="11">
        <f t="shared" si="24"/>
        <v>0</v>
      </c>
      <c r="H207" s="12">
        <f t="shared" si="21"/>
        <v>3.2568103011969169</v>
      </c>
    </row>
    <row r="208" spans="3:8" x14ac:dyDescent="0.2">
      <c r="C208" s="13">
        <v>35490</v>
      </c>
      <c r="D208" s="8">
        <f t="shared" si="22"/>
        <v>8</v>
      </c>
      <c r="E208" s="9" t="str">
        <f t="shared" si="23"/>
        <v>UFIR</v>
      </c>
      <c r="F208" s="10">
        <f>VLOOKUP(C208,'[1]Composição de Índices'!$A$2:$AB$500,D208)</f>
        <v>0</v>
      </c>
      <c r="G208" s="11">
        <f t="shared" si="24"/>
        <v>0</v>
      </c>
      <c r="H208" s="12">
        <f t="shared" si="21"/>
        <v>3.2568103011969169</v>
      </c>
    </row>
    <row r="209" spans="3:8" x14ac:dyDescent="0.2">
      <c r="C209" s="13">
        <v>35521</v>
      </c>
      <c r="D209" s="8">
        <f t="shared" si="22"/>
        <v>8</v>
      </c>
      <c r="E209" s="9" t="str">
        <f t="shared" si="23"/>
        <v>UFIR</v>
      </c>
      <c r="F209" s="10">
        <f>VLOOKUP(C209,'[1]Composição de Índices'!$A$2:$AB$500,D209)</f>
        <v>0</v>
      </c>
      <c r="G209" s="11">
        <f t="shared" si="24"/>
        <v>0</v>
      </c>
      <c r="H209" s="12">
        <f t="shared" ref="H209:H240" si="25">H208*(1+G208)</f>
        <v>3.2568103011969169</v>
      </c>
    </row>
    <row r="210" spans="3:8" x14ac:dyDescent="0.2">
      <c r="C210" s="13">
        <v>35551</v>
      </c>
      <c r="D210" s="8">
        <f t="shared" si="22"/>
        <v>8</v>
      </c>
      <c r="E210" s="9" t="str">
        <f t="shared" si="23"/>
        <v>UFIR</v>
      </c>
      <c r="F210" s="10">
        <f>VLOOKUP(C210,'[1]Composição de Índices'!$A$2:$AB$500,D210)</f>
        <v>0</v>
      </c>
      <c r="G210" s="11">
        <f t="shared" si="24"/>
        <v>0</v>
      </c>
      <c r="H210" s="12">
        <f t="shared" si="25"/>
        <v>3.2568103011969169</v>
      </c>
    </row>
    <row r="211" spans="3:8" x14ac:dyDescent="0.2">
      <c r="C211" s="13">
        <v>35582</v>
      </c>
      <c r="D211" s="8">
        <f t="shared" ref="D211:D242" si="26">D210</f>
        <v>8</v>
      </c>
      <c r="E211" s="9" t="str">
        <f t="shared" si="23"/>
        <v>UFIR</v>
      </c>
      <c r="F211" s="10">
        <f>VLOOKUP(C211,'[1]Composição de Índices'!$A$2:$AB$500,D211)</f>
        <v>0</v>
      </c>
      <c r="G211" s="11">
        <f t="shared" si="24"/>
        <v>0</v>
      </c>
      <c r="H211" s="12">
        <f t="shared" si="25"/>
        <v>3.2568103011969169</v>
      </c>
    </row>
    <row r="212" spans="3:8" x14ac:dyDescent="0.2">
      <c r="C212" s="13">
        <v>35612</v>
      </c>
      <c r="D212" s="8">
        <f t="shared" si="26"/>
        <v>8</v>
      </c>
      <c r="E212" s="9" t="str">
        <f t="shared" si="23"/>
        <v>UFIR</v>
      </c>
      <c r="F212" s="10">
        <f>VLOOKUP(C212,'[1]Composição de Índices'!$A$2:$AB$500,D212)</f>
        <v>0</v>
      </c>
      <c r="G212" s="11">
        <f t="shared" si="24"/>
        <v>0</v>
      </c>
      <c r="H212" s="12">
        <f t="shared" si="25"/>
        <v>3.2568103011969169</v>
      </c>
    </row>
    <row r="213" spans="3:8" x14ac:dyDescent="0.2">
      <c r="C213" s="13">
        <v>35643</v>
      </c>
      <c r="D213" s="8">
        <f t="shared" si="26"/>
        <v>8</v>
      </c>
      <c r="E213" s="9" t="str">
        <f t="shared" si="23"/>
        <v>UFIR</v>
      </c>
      <c r="F213" s="10">
        <f>VLOOKUP(C213,'[1]Composição de Índices'!$A$2:$AB$500,D213)</f>
        <v>0</v>
      </c>
      <c r="G213" s="11">
        <f t="shared" si="24"/>
        <v>0</v>
      </c>
      <c r="H213" s="12">
        <f t="shared" si="25"/>
        <v>3.2568103011969169</v>
      </c>
    </row>
    <row r="214" spans="3:8" x14ac:dyDescent="0.2">
      <c r="C214" s="13">
        <v>35674</v>
      </c>
      <c r="D214" s="8">
        <f t="shared" si="26"/>
        <v>8</v>
      </c>
      <c r="E214" s="9" t="str">
        <f t="shared" si="23"/>
        <v>UFIR</v>
      </c>
      <c r="F214" s="10">
        <f>VLOOKUP(C214,'[1]Composição de Índices'!$A$2:$AB$500,D214)</f>
        <v>0</v>
      </c>
      <c r="G214" s="11">
        <f t="shared" si="24"/>
        <v>0</v>
      </c>
      <c r="H214" s="12">
        <f t="shared" si="25"/>
        <v>3.2568103011969169</v>
      </c>
    </row>
    <row r="215" spans="3:8" x14ac:dyDescent="0.2">
      <c r="C215" s="13">
        <v>35704</v>
      </c>
      <c r="D215" s="8">
        <f t="shared" si="26"/>
        <v>8</v>
      </c>
      <c r="E215" s="9" t="str">
        <f t="shared" si="23"/>
        <v>UFIR</v>
      </c>
      <c r="F215" s="10">
        <f>VLOOKUP(C215,'[1]Composição de Índices'!$A$2:$AB$500,D215)</f>
        <v>0</v>
      </c>
      <c r="G215" s="11">
        <f t="shared" si="24"/>
        <v>0</v>
      </c>
      <c r="H215" s="12">
        <f t="shared" si="25"/>
        <v>3.2568103011969169</v>
      </c>
    </row>
    <row r="216" spans="3:8" x14ac:dyDescent="0.2">
      <c r="C216" s="13">
        <v>35735</v>
      </c>
      <c r="D216" s="8">
        <f t="shared" si="26"/>
        <v>8</v>
      </c>
      <c r="E216" s="9" t="str">
        <f t="shared" si="23"/>
        <v>UFIR</v>
      </c>
      <c r="F216" s="10">
        <f>VLOOKUP(C216,'[1]Composição de Índices'!$A$2:$AB$500,D216)</f>
        <v>0</v>
      </c>
      <c r="G216" s="11">
        <f t="shared" si="24"/>
        <v>0</v>
      </c>
      <c r="H216" s="12">
        <f t="shared" si="25"/>
        <v>3.2568103011969169</v>
      </c>
    </row>
    <row r="217" spans="3:8" x14ac:dyDescent="0.2">
      <c r="C217" s="13">
        <v>35765</v>
      </c>
      <c r="D217" s="8">
        <f t="shared" si="26"/>
        <v>8</v>
      </c>
      <c r="E217" s="9" t="str">
        <f t="shared" si="23"/>
        <v>UFIR</v>
      </c>
      <c r="F217" s="10">
        <f>VLOOKUP(C217,'[1]Composição de Índices'!$A$2:$AB$500,D217)</f>
        <v>5.522617479139158E-2</v>
      </c>
      <c r="G217" s="11">
        <f t="shared" si="24"/>
        <v>5.522617479139158E-2</v>
      </c>
      <c r="H217" s="12">
        <f t="shared" si="25"/>
        <v>3.2568103011969169</v>
      </c>
    </row>
    <row r="218" spans="3:8" x14ac:dyDescent="0.2">
      <c r="C218" s="13">
        <v>35796</v>
      </c>
      <c r="D218" s="8">
        <f t="shared" si="26"/>
        <v>8</v>
      </c>
      <c r="E218" s="9" t="str">
        <f t="shared" si="23"/>
        <v>UFIR</v>
      </c>
      <c r="F218" s="10">
        <f>VLOOKUP(C218,'[1]Composição de Índices'!$A$2:$AB$500,D218)</f>
        <v>0</v>
      </c>
      <c r="G218" s="11">
        <f t="shared" si="24"/>
        <v>0</v>
      </c>
      <c r="H218" s="12">
        <f t="shared" si="25"/>
        <v>3.4366714761532227</v>
      </c>
    </row>
    <row r="219" spans="3:8" x14ac:dyDescent="0.2">
      <c r="C219" s="13">
        <v>35827</v>
      </c>
      <c r="D219" s="8">
        <f t="shared" si="26"/>
        <v>8</v>
      </c>
      <c r="E219" s="9" t="str">
        <f t="shared" si="23"/>
        <v>UFIR</v>
      </c>
      <c r="F219" s="10">
        <f>VLOOKUP(C219,'[1]Composição de Índices'!$A$2:$AB$500,D219)</f>
        <v>0</v>
      </c>
      <c r="G219" s="11">
        <f t="shared" si="24"/>
        <v>0</v>
      </c>
      <c r="H219" s="12">
        <f t="shared" si="25"/>
        <v>3.4366714761532227</v>
      </c>
    </row>
    <row r="220" spans="3:8" x14ac:dyDescent="0.2">
      <c r="C220" s="13">
        <v>35855</v>
      </c>
      <c r="D220" s="8">
        <f t="shared" si="26"/>
        <v>8</v>
      </c>
      <c r="E220" s="9" t="str">
        <f t="shared" si="23"/>
        <v>UFIR</v>
      </c>
      <c r="F220" s="10">
        <f>VLOOKUP(C220,'[1]Composição de Índices'!$A$2:$AB$500,D220)</f>
        <v>0</v>
      </c>
      <c r="G220" s="11">
        <f t="shared" si="24"/>
        <v>0</v>
      </c>
      <c r="H220" s="12">
        <f t="shared" si="25"/>
        <v>3.4366714761532227</v>
      </c>
    </row>
    <row r="221" spans="3:8" x14ac:dyDescent="0.2">
      <c r="C221" s="13">
        <v>35886</v>
      </c>
      <c r="D221" s="8">
        <f t="shared" si="26"/>
        <v>8</v>
      </c>
      <c r="E221" s="9" t="str">
        <f t="shared" si="23"/>
        <v>UFIR</v>
      </c>
      <c r="F221" s="10">
        <f>VLOOKUP(C221,'[1]Composição de Índices'!$A$2:$AB$500,D221)</f>
        <v>0</v>
      </c>
      <c r="G221" s="11">
        <f t="shared" si="24"/>
        <v>0</v>
      </c>
      <c r="H221" s="12">
        <f t="shared" si="25"/>
        <v>3.4366714761532227</v>
      </c>
    </row>
    <row r="222" spans="3:8" x14ac:dyDescent="0.2">
      <c r="C222" s="13">
        <v>35916</v>
      </c>
      <c r="D222" s="8">
        <f t="shared" si="26"/>
        <v>8</v>
      </c>
      <c r="E222" s="9" t="str">
        <f t="shared" si="23"/>
        <v>UFIR</v>
      </c>
      <c r="F222" s="10">
        <f>VLOOKUP(C222,'[1]Composição de Índices'!$A$2:$AB$500,D222)</f>
        <v>0</v>
      </c>
      <c r="G222" s="11">
        <f t="shared" si="24"/>
        <v>0</v>
      </c>
      <c r="H222" s="12">
        <f t="shared" si="25"/>
        <v>3.4366714761532227</v>
      </c>
    </row>
    <row r="223" spans="3:8" x14ac:dyDescent="0.2">
      <c r="C223" s="13">
        <v>35947</v>
      </c>
      <c r="D223" s="8">
        <f t="shared" si="26"/>
        <v>8</v>
      </c>
      <c r="E223" s="9" t="str">
        <f t="shared" si="23"/>
        <v>UFIR</v>
      </c>
      <c r="F223" s="10">
        <f>VLOOKUP(C223,'[1]Composição de Índices'!$A$2:$AB$500,D223)</f>
        <v>0</v>
      </c>
      <c r="G223" s="11">
        <f t="shared" si="24"/>
        <v>0</v>
      </c>
      <c r="H223" s="12">
        <f t="shared" si="25"/>
        <v>3.4366714761532227</v>
      </c>
    </row>
    <row r="224" spans="3:8" x14ac:dyDescent="0.2">
      <c r="C224" s="13">
        <v>35977</v>
      </c>
      <c r="D224" s="8">
        <f t="shared" si="26"/>
        <v>8</v>
      </c>
      <c r="E224" s="9" t="str">
        <f t="shared" si="23"/>
        <v>UFIR</v>
      </c>
      <c r="F224" s="10">
        <f>VLOOKUP(C224,'[1]Composição de Índices'!$A$2:$AB$500,D224)</f>
        <v>0</v>
      </c>
      <c r="G224" s="11">
        <f t="shared" si="24"/>
        <v>0</v>
      </c>
      <c r="H224" s="12">
        <f t="shared" si="25"/>
        <v>3.4366714761532227</v>
      </c>
    </row>
    <row r="225" spans="3:8" x14ac:dyDescent="0.2">
      <c r="C225" s="13">
        <v>36008</v>
      </c>
      <c r="D225" s="8">
        <f t="shared" si="26"/>
        <v>8</v>
      </c>
      <c r="E225" s="9" t="str">
        <f t="shared" si="23"/>
        <v>UFIR</v>
      </c>
      <c r="F225" s="10">
        <f>VLOOKUP(C225,'[1]Composição de Índices'!$A$2:$AB$500,D225)</f>
        <v>0</v>
      </c>
      <c r="G225" s="11">
        <f t="shared" si="24"/>
        <v>0</v>
      </c>
      <c r="H225" s="12">
        <f t="shared" si="25"/>
        <v>3.4366714761532227</v>
      </c>
    </row>
    <row r="226" spans="3:8" x14ac:dyDescent="0.2">
      <c r="C226" s="13">
        <v>36039</v>
      </c>
      <c r="D226" s="8">
        <f t="shared" si="26"/>
        <v>8</v>
      </c>
      <c r="E226" s="9" t="str">
        <f t="shared" si="23"/>
        <v>UFIR</v>
      </c>
      <c r="F226" s="10">
        <f>VLOOKUP(C226,'[1]Composição de Índices'!$A$2:$AB$500,D226)</f>
        <v>0</v>
      </c>
      <c r="G226" s="11">
        <f t="shared" si="24"/>
        <v>0</v>
      </c>
      <c r="H226" s="12">
        <f t="shared" si="25"/>
        <v>3.4366714761532227</v>
      </c>
    </row>
    <row r="227" spans="3:8" x14ac:dyDescent="0.2">
      <c r="C227" s="13">
        <v>36069</v>
      </c>
      <c r="D227" s="8">
        <f t="shared" si="26"/>
        <v>8</v>
      </c>
      <c r="E227" s="9" t="str">
        <f t="shared" si="23"/>
        <v>UFIR</v>
      </c>
      <c r="F227" s="10">
        <f>VLOOKUP(C227,'[1]Composição de Índices'!$A$2:$AB$500,D227)</f>
        <v>0</v>
      </c>
      <c r="G227" s="11">
        <f t="shared" si="24"/>
        <v>0</v>
      </c>
      <c r="H227" s="12">
        <f t="shared" si="25"/>
        <v>3.4366714761532227</v>
      </c>
    </row>
    <row r="228" spans="3:8" x14ac:dyDescent="0.2">
      <c r="C228" s="13">
        <v>36100</v>
      </c>
      <c r="D228" s="8">
        <f t="shared" si="26"/>
        <v>8</v>
      </c>
      <c r="E228" s="9" t="str">
        <f t="shared" si="23"/>
        <v>UFIR</v>
      </c>
      <c r="F228" s="10">
        <f>VLOOKUP(C228,'[1]Composição de Índices'!$A$2:$AB$500,D228)</f>
        <v>0</v>
      </c>
      <c r="G228" s="11">
        <f t="shared" si="24"/>
        <v>0</v>
      </c>
      <c r="H228" s="12">
        <f t="shared" si="25"/>
        <v>3.4366714761532227</v>
      </c>
    </row>
    <row r="229" spans="3:8" x14ac:dyDescent="0.2">
      <c r="C229" s="13">
        <v>36130</v>
      </c>
      <c r="D229" s="8">
        <f t="shared" si="26"/>
        <v>8</v>
      </c>
      <c r="E229" s="9" t="str">
        <f t="shared" si="23"/>
        <v>UFIR</v>
      </c>
      <c r="F229" s="10">
        <f>VLOOKUP(C229,'[1]Composição de Índices'!$A$2:$AB$500,D229)</f>
        <v>1.6543543855998655E-2</v>
      </c>
      <c r="G229" s="11">
        <f t="shared" si="24"/>
        <v>1.6543543855998655E-2</v>
      </c>
      <c r="H229" s="12">
        <f t="shared" si="25"/>
        <v>3.4366714761532227</v>
      </c>
    </row>
    <row r="230" spans="3:8" x14ac:dyDescent="0.2">
      <c r="C230" s="13">
        <v>36161</v>
      </c>
      <c r="D230" s="8">
        <f t="shared" si="26"/>
        <v>8</v>
      </c>
      <c r="E230" s="9" t="str">
        <f t="shared" si="23"/>
        <v>UFIR</v>
      </c>
      <c r="F230" s="10">
        <f>VLOOKUP(C230,'[1]Composição de Índices'!$A$2:$AB$500,D230)</f>
        <v>0</v>
      </c>
      <c r="G230" s="11">
        <f t="shared" si="24"/>
        <v>0</v>
      </c>
      <c r="H230" s="12">
        <f t="shared" si="25"/>
        <v>3.4935262014376232</v>
      </c>
    </row>
    <row r="231" spans="3:8" x14ac:dyDescent="0.2">
      <c r="C231" s="13">
        <v>36192</v>
      </c>
      <c r="D231" s="8">
        <f t="shared" si="26"/>
        <v>8</v>
      </c>
      <c r="E231" s="9" t="str">
        <f t="shared" si="23"/>
        <v>UFIR</v>
      </c>
      <c r="F231" s="10">
        <f>VLOOKUP(C231,'[1]Composição de Índices'!$A$2:$AB$500,D231)</f>
        <v>0</v>
      </c>
      <c r="G231" s="11">
        <f t="shared" si="24"/>
        <v>0</v>
      </c>
      <c r="H231" s="12">
        <f t="shared" si="25"/>
        <v>3.4935262014376232</v>
      </c>
    </row>
    <row r="232" spans="3:8" x14ac:dyDescent="0.2">
      <c r="C232" s="13">
        <v>36220</v>
      </c>
      <c r="D232" s="8">
        <f t="shared" si="26"/>
        <v>8</v>
      </c>
      <c r="E232" s="9" t="str">
        <f t="shared" si="23"/>
        <v>UFIR</v>
      </c>
      <c r="F232" s="10">
        <f>VLOOKUP(C232,'[1]Composição de Índices'!$A$2:$AB$500,D232)</f>
        <v>0</v>
      </c>
      <c r="G232" s="11">
        <f t="shared" si="24"/>
        <v>0</v>
      </c>
      <c r="H232" s="12">
        <f t="shared" si="25"/>
        <v>3.4935262014376232</v>
      </c>
    </row>
    <row r="233" spans="3:8" x14ac:dyDescent="0.2">
      <c r="C233" s="13">
        <v>36251</v>
      </c>
      <c r="D233" s="8">
        <f t="shared" si="26"/>
        <v>8</v>
      </c>
      <c r="E233" s="9" t="str">
        <f t="shared" si="23"/>
        <v>UFIR</v>
      </c>
      <c r="F233" s="10">
        <f>VLOOKUP(C233,'[1]Composição de Índices'!$A$2:$AB$500,D233)</f>
        <v>0</v>
      </c>
      <c r="G233" s="11">
        <f t="shared" si="24"/>
        <v>0</v>
      </c>
      <c r="H233" s="12">
        <f t="shared" si="25"/>
        <v>3.4935262014376232</v>
      </c>
    </row>
    <row r="234" spans="3:8" x14ac:dyDescent="0.2">
      <c r="C234" s="13">
        <v>36281</v>
      </c>
      <c r="D234" s="8">
        <f t="shared" si="26"/>
        <v>8</v>
      </c>
      <c r="E234" s="9" t="str">
        <f t="shared" si="23"/>
        <v>UFIR</v>
      </c>
      <c r="F234" s="10">
        <f>VLOOKUP(C234,'[1]Composição de Índices'!$A$2:$AB$500,D234)</f>
        <v>0</v>
      </c>
      <c r="G234" s="11">
        <f t="shared" si="24"/>
        <v>0</v>
      </c>
      <c r="H234" s="12">
        <f t="shared" si="25"/>
        <v>3.4935262014376232</v>
      </c>
    </row>
    <row r="235" spans="3:8" x14ac:dyDescent="0.2">
      <c r="C235" s="13">
        <v>36312</v>
      </c>
      <c r="D235" s="8">
        <f t="shared" si="26"/>
        <v>8</v>
      </c>
      <c r="E235" s="9" t="str">
        <f t="shared" si="23"/>
        <v>UFIR</v>
      </c>
      <c r="F235" s="10">
        <f>VLOOKUP(C235,'[1]Composição de Índices'!$A$2:$AB$500,D235)</f>
        <v>0</v>
      </c>
      <c r="G235" s="11">
        <f t="shared" si="24"/>
        <v>0</v>
      </c>
      <c r="H235" s="12">
        <f t="shared" si="25"/>
        <v>3.4935262014376232</v>
      </c>
    </row>
    <row r="236" spans="3:8" x14ac:dyDescent="0.2">
      <c r="C236" s="13">
        <v>36342</v>
      </c>
      <c r="D236" s="8">
        <f t="shared" si="26"/>
        <v>8</v>
      </c>
      <c r="E236" s="9" t="str">
        <f t="shared" si="23"/>
        <v>UFIR</v>
      </c>
      <c r="F236" s="10">
        <f>VLOOKUP(C236,'[1]Composição de Índices'!$A$2:$AB$500,D236)</f>
        <v>0</v>
      </c>
      <c r="G236" s="11">
        <f t="shared" si="24"/>
        <v>0</v>
      </c>
      <c r="H236" s="12">
        <f t="shared" si="25"/>
        <v>3.4935262014376232</v>
      </c>
    </row>
    <row r="237" spans="3:8" x14ac:dyDescent="0.2">
      <c r="C237" s="13">
        <v>36373</v>
      </c>
      <c r="D237" s="8">
        <f t="shared" si="26"/>
        <v>8</v>
      </c>
      <c r="E237" s="9" t="str">
        <f t="shared" si="23"/>
        <v>UFIR</v>
      </c>
      <c r="F237" s="10">
        <f>VLOOKUP(C237,'[1]Composição de Índices'!$A$2:$AB$500,D237)</f>
        <v>0</v>
      </c>
      <c r="G237" s="11">
        <f t="shared" si="24"/>
        <v>0</v>
      </c>
      <c r="H237" s="12">
        <f t="shared" si="25"/>
        <v>3.4935262014376232</v>
      </c>
    </row>
    <row r="238" spans="3:8" x14ac:dyDescent="0.2">
      <c r="C238" s="13">
        <v>36404</v>
      </c>
      <c r="D238" s="8">
        <f t="shared" si="26"/>
        <v>8</v>
      </c>
      <c r="E238" s="9" t="str">
        <f t="shared" si="23"/>
        <v>UFIR</v>
      </c>
      <c r="F238" s="10">
        <f>VLOOKUP(C238,'[1]Composição de Índices'!$A$2:$AB$500,D238)</f>
        <v>0</v>
      </c>
      <c r="G238" s="11">
        <f t="shared" si="24"/>
        <v>0</v>
      </c>
      <c r="H238" s="12">
        <f t="shared" si="25"/>
        <v>3.4935262014376232</v>
      </c>
    </row>
    <row r="239" spans="3:8" x14ac:dyDescent="0.2">
      <c r="C239" s="13">
        <v>36434</v>
      </c>
      <c r="D239" s="8">
        <f t="shared" si="26"/>
        <v>8</v>
      </c>
      <c r="E239" s="9" t="str">
        <f t="shared" si="23"/>
        <v>UFIR</v>
      </c>
      <c r="F239" s="10">
        <f>VLOOKUP(C239,'[1]Composição de Índices'!$A$2:$AB$500,D239)</f>
        <v>0</v>
      </c>
      <c r="G239" s="11">
        <f t="shared" si="24"/>
        <v>0</v>
      </c>
      <c r="H239" s="12">
        <f t="shared" si="25"/>
        <v>3.4935262014376232</v>
      </c>
    </row>
    <row r="240" spans="3:8" x14ac:dyDescent="0.2">
      <c r="C240" s="13">
        <v>36465</v>
      </c>
      <c r="D240" s="8">
        <f t="shared" si="26"/>
        <v>8</v>
      </c>
      <c r="E240" s="9" t="str">
        <f t="shared" si="23"/>
        <v>UFIR</v>
      </c>
      <c r="F240" s="10">
        <f>VLOOKUP(C240,'[1]Composição de Índices'!$A$2:$AB$500,D240)</f>
        <v>0</v>
      </c>
      <c r="G240" s="11">
        <f t="shared" si="24"/>
        <v>0</v>
      </c>
      <c r="H240" s="12">
        <f t="shared" si="25"/>
        <v>3.4935262014376232</v>
      </c>
    </row>
    <row r="241" spans="3:8" x14ac:dyDescent="0.2">
      <c r="C241" s="13">
        <v>36495</v>
      </c>
      <c r="D241" s="8">
        <f t="shared" si="26"/>
        <v>8</v>
      </c>
      <c r="E241" s="9" t="str">
        <f t="shared" si="23"/>
        <v>UFIR</v>
      </c>
      <c r="F241" s="10">
        <f>VLOOKUP(C241,'[1]Composição de Índices'!$A$2:$AB$500,D241)</f>
        <v>8.9150460593654168E-2</v>
      </c>
      <c r="G241" s="11">
        <f t="shared" si="24"/>
        <v>8.9150460593654168E-2</v>
      </c>
      <c r="H241" s="12">
        <f t="shared" ref="H241:H272" si="27">H240*(1+G240)</f>
        <v>3.4935262014376232</v>
      </c>
    </row>
    <row r="242" spans="3:8" x14ac:dyDescent="0.2">
      <c r="C242" s="13">
        <v>36526</v>
      </c>
      <c r="D242" s="8">
        <f t="shared" si="26"/>
        <v>8</v>
      </c>
      <c r="E242" s="9" t="str">
        <f t="shared" si="23"/>
        <v>UFIR</v>
      </c>
      <c r="F242" s="10">
        <f>VLOOKUP(C242,'[1]Composição de Índices'!$A$2:$AB$500,D242)</f>
        <v>0</v>
      </c>
      <c r="G242" s="11">
        <f t="shared" si="24"/>
        <v>0</v>
      </c>
      <c r="H242" s="12">
        <f t="shared" si="27"/>
        <v>3.8049756713917864</v>
      </c>
    </row>
    <row r="243" spans="3:8" x14ac:dyDescent="0.2">
      <c r="C243" s="13">
        <v>36557</v>
      </c>
      <c r="D243" s="8">
        <f t="shared" ref="D243:D253" si="28">D242</f>
        <v>8</v>
      </c>
      <c r="E243" s="9" t="str">
        <f t="shared" si="23"/>
        <v>UFIR</v>
      </c>
      <c r="F243" s="10">
        <f>VLOOKUP(C243,'[1]Composição de Índices'!$A$2:$AB$500,D243)</f>
        <v>0</v>
      </c>
      <c r="G243" s="11">
        <f t="shared" si="24"/>
        <v>0</v>
      </c>
      <c r="H243" s="12">
        <f t="shared" si="27"/>
        <v>3.8049756713917864</v>
      </c>
    </row>
    <row r="244" spans="3:8" x14ac:dyDescent="0.2">
      <c r="C244" s="13">
        <v>36586</v>
      </c>
      <c r="D244" s="8">
        <f t="shared" si="28"/>
        <v>8</v>
      </c>
      <c r="E244" s="9" t="str">
        <f t="shared" si="23"/>
        <v>UFIR</v>
      </c>
      <c r="F244" s="10">
        <f>VLOOKUP(C244,'[1]Composição de Índices'!$A$2:$AB$500,D244)</f>
        <v>0</v>
      </c>
      <c r="G244" s="11">
        <f t="shared" si="24"/>
        <v>0</v>
      </c>
      <c r="H244" s="12">
        <f t="shared" si="27"/>
        <v>3.8049756713917864</v>
      </c>
    </row>
    <row r="245" spans="3:8" x14ac:dyDescent="0.2">
      <c r="C245" s="13">
        <v>36617</v>
      </c>
      <c r="D245" s="8">
        <f t="shared" si="28"/>
        <v>8</v>
      </c>
      <c r="E245" s="9" t="str">
        <f t="shared" si="23"/>
        <v>UFIR</v>
      </c>
      <c r="F245" s="10">
        <f>VLOOKUP(C245,'[1]Composição de Índices'!$A$2:$AB$500,D245)</f>
        <v>0</v>
      </c>
      <c r="G245" s="11">
        <f t="shared" si="24"/>
        <v>0</v>
      </c>
      <c r="H245" s="12">
        <f t="shared" si="27"/>
        <v>3.8049756713917864</v>
      </c>
    </row>
    <row r="246" spans="3:8" x14ac:dyDescent="0.2">
      <c r="C246" s="13">
        <v>36647</v>
      </c>
      <c r="D246" s="8">
        <f t="shared" si="28"/>
        <v>8</v>
      </c>
      <c r="E246" s="9" t="str">
        <f t="shared" si="23"/>
        <v>UFIR</v>
      </c>
      <c r="F246" s="10">
        <f>VLOOKUP(C246,'[1]Composição de Índices'!$A$2:$AB$500,D246)</f>
        <v>0</v>
      </c>
      <c r="G246" s="11">
        <f t="shared" si="24"/>
        <v>0</v>
      </c>
      <c r="H246" s="12">
        <f t="shared" si="27"/>
        <v>3.8049756713917864</v>
      </c>
    </row>
    <row r="247" spans="3:8" x14ac:dyDescent="0.2">
      <c r="C247" s="13">
        <v>36678</v>
      </c>
      <c r="D247" s="8">
        <f t="shared" si="28"/>
        <v>8</v>
      </c>
      <c r="E247" s="9" t="str">
        <f t="shared" si="23"/>
        <v>UFIR</v>
      </c>
      <c r="F247" s="10">
        <f>VLOOKUP(C247,'[1]Composição de Índices'!$A$2:$AB$500,D247)</f>
        <v>0</v>
      </c>
      <c r="G247" s="11">
        <f t="shared" si="24"/>
        <v>0</v>
      </c>
      <c r="H247" s="12">
        <f t="shared" si="27"/>
        <v>3.8049756713917864</v>
      </c>
    </row>
    <row r="248" spans="3:8" x14ac:dyDescent="0.2">
      <c r="C248" s="13">
        <v>36708</v>
      </c>
      <c r="D248" s="8">
        <f t="shared" si="28"/>
        <v>8</v>
      </c>
      <c r="E248" s="9" t="str">
        <f t="shared" si="23"/>
        <v>UFIR</v>
      </c>
      <c r="F248" s="10">
        <f>VLOOKUP(C248,'[1]Composição de Índices'!$A$2:$AB$500,D248)</f>
        <v>0</v>
      </c>
      <c r="G248" s="11">
        <f t="shared" si="24"/>
        <v>0</v>
      </c>
      <c r="H248" s="12">
        <f t="shared" si="27"/>
        <v>3.8049756713917864</v>
      </c>
    </row>
    <row r="249" spans="3:8" x14ac:dyDescent="0.2">
      <c r="C249" s="13">
        <v>36739</v>
      </c>
      <c r="D249" s="8">
        <f t="shared" si="28"/>
        <v>8</v>
      </c>
      <c r="E249" s="9" t="str">
        <f t="shared" si="23"/>
        <v>UFIR</v>
      </c>
      <c r="F249" s="10">
        <f>VLOOKUP(C249,'[1]Composição de Índices'!$A$2:$AB$500,D249)</f>
        <v>0</v>
      </c>
      <c r="G249" s="11">
        <f t="shared" si="24"/>
        <v>0</v>
      </c>
      <c r="H249" s="12">
        <f t="shared" si="27"/>
        <v>3.8049756713917864</v>
      </c>
    </row>
    <row r="250" spans="3:8" x14ac:dyDescent="0.2">
      <c r="C250" s="13">
        <v>36770</v>
      </c>
      <c r="D250" s="8">
        <f t="shared" si="28"/>
        <v>8</v>
      </c>
      <c r="E250" s="9" t="str">
        <f t="shared" si="23"/>
        <v>UFIR</v>
      </c>
      <c r="F250" s="10">
        <f>VLOOKUP(C250,'[1]Composição de Índices'!$A$2:$AB$500,D250)</f>
        <v>0</v>
      </c>
      <c r="G250" s="11">
        <f t="shared" si="24"/>
        <v>0</v>
      </c>
      <c r="H250" s="12">
        <f t="shared" si="27"/>
        <v>3.8049756713917864</v>
      </c>
    </row>
    <row r="251" spans="3:8" x14ac:dyDescent="0.2">
      <c r="C251" s="13">
        <v>36800</v>
      </c>
      <c r="D251" s="8">
        <f t="shared" si="28"/>
        <v>8</v>
      </c>
      <c r="E251" s="9" t="str">
        <f t="shared" si="23"/>
        <v>UFIR</v>
      </c>
      <c r="F251" s="10">
        <f>VLOOKUP(C251,'[1]Composição de Índices'!$A$2:$AB$500,D251)</f>
        <v>0</v>
      </c>
      <c r="G251" s="11">
        <f t="shared" si="24"/>
        <v>0</v>
      </c>
      <c r="H251" s="12">
        <f t="shared" si="27"/>
        <v>3.8049756713917864</v>
      </c>
    </row>
    <row r="252" spans="3:8" x14ac:dyDescent="0.2">
      <c r="C252" s="13">
        <v>36831</v>
      </c>
      <c r="D252" s="8">
        <f t="shared" si="28"/>
        <v>8</v>
      </c>
      <c r="E252" s="9" t="str">
        <f t="shared" si="23"/>
        <v>UFIR</v>
      </c>
      <c r="F252" s="10">
        <f>VLOOKUP(C252,'[1]Composição de Índices'!$A$2:$AB$500,D252)</f>
        <v>0</v>
      </c>
      <c r="G252" s="11">
        <f t="shared" si="24"/>
        <v>0</v>
      </c>
      <c r="H252" s="12">
        <f t="shared" si="27"/>
        <v>3.8049756713917864</v>
      </c>
    </row>
    <row r="253" spans="3:8" x14ac:dyDescent="0.2">
      <c r="C253" s="13">
        <v>36861</v>
      </c>
      <c r="D253" s="8">
        <f t="shared" si="28"/>
        <v>8</v>
      </c>
      <c r="E253" s="9" t="str">
        <f t="shared" si="23"/>
        <v>UFIR</v>
      </c>
      <c r="F253" s="10">
        <f>VLOOKUP(C253,'[1]Composição de Índices'!$A$2:$AB$500,D253)</f>
        <v>6.0355570108000078E-2</v>
      </c>
      <c r="G253" s="11">
        <f t="shared" si="24"/>
        <v>6.0355570108000078E-2</v>
      </c>
      <c r="H253" s="12">
        <f t="shared" si="27"/>
        <v>3.8049756713917864</v>
      </c>
    </row>
    <row r="254" spans="3:8" x14ac:dyDescent="0.2">
      <c r="C254" s="13">
        <v>36892</v>
      </c>
      <c r="D254" s="8">
        <v>14</v>
      </c>
      <c r="E254" s="9" t="str">
        <f t="shared" si="23"/>
        <v>IPCA-E</v>
      </c>
      <c r="F254" s="10">
        <f>VLOOKUP(C254,'[1]Composição de Índices'!$A$2:$AB$500,D254)</f>
        <v>6.3E-3</v>
      </c>
      <c r="G254" s="11">
        <f t="shared" si="24"/>
        <v>6.3E-3</v>
      </c>
      <c r="H254" s="12">
        <f t="shared" si="27"/>
        <v>4.0346271472857076</v>
      </c>
    </row>
    <row r="255" spans="3:8" x14ac:dyDescent="0.2">
      <c r="C255" s="13">
        <v>36923</v>
      </c>
      <c r="D255" s="8">
        <f t="shared" ref="D255:D286" si="29">D254</f>
        <v>14</v>
      </c>
      <c r="E255" s="9" t="str">
        <f t="shared" si="23"/>
        <v>IPCA-E</v>
      </c>
      <c r="F255" s="10">
        <f>VLOOKUP(C255,'[1]Composição de Índices'!$A$2:$AB$500,D255)</f>
        <v>5.0000000000000001E-3</v>
      </c>
      <c r="G255" s="11">
        <f t="shared" si="24"/>
        <v>5.0000000000000001E-3</v>
      </c>
      <c r="H255" s="12">
        <f t="shared" si="27"/>
        <v>4.0600452983136073</v>
      </c>
    </row>
    <row r="256" spans="3:8" x14ac:dyDescent="0.2">
      <c r="C256" s="13">
        <v>36951</v>
      </c>
      <c r="D256" s="8">
        <f t="shared" si="29"/>
        <v>14</v>
      </c>
      <c r="E256" s="9" t="str">
        <f t="shared" si="23"/>
        <v>IPCA-E</v>
      </c>
      <c r="F256" s="10">
        <f>VLOOKUP(C256,'[1]Composição de Índices'!$A$2:$AB$500,D256)</f>
        <v>3.5999999999999999E-3</v>
      </c>
      <c r="G256" s="11">
        <f t="shared" si="24"/>
        <v>3.5999999999999999E-3</v>
      </c>
      <c r="H256" s="12">
        <f t="shared" si="27"/>
        <v>4.0803455248051748</v>
      </c>
    </row>
    <row r="257" spans="3:8" x14ac:dyDescent="0.2">
      <c r="C257" s="13">
        <v>36982</v>
      </c>
      <c r="D257" s="8">
        <f t="shared" si="29"/>
        <v>14</v>
      </c>
      <c r="E257" s="9" t="str">
        <f t="shared" si="23"/>
        <v>IPCA-E</v>
      </c>
      <c r="F257" s="10">
        <f>VLOOKUP(C257,'[1]Composição de Índices'!$A$2:$AB$500,D257)</f>
        <v>5.0000000000000001E-3</v>
      </c>
      <c r="G257" s="11">
        <f t="shared" si="24"/>
        <v>5.0000000000000001E-3</v>
      </c>
      <c r="H257" s="12">
        <f t="shared" si="27"/>
        <v>4.0950347686944735</v>
      </c>
    </row>
    <row r="258" spans="3:8" x14ac:dyDescent="0.2">
      <c r="C258" s="13">
        <v>37012</v>
      </c>
      <c r="D258" s="8">
        <f t="shared" si="29"/>
        <v>14</v>
      </c>
      <c r="E258" s="9" t="str">
        <f t="shared" ref="E258:E321" si="30">VLOOKUP(D258,$A$2:$B$26,2)</f>
        <v>IPCA-E</v>
      </c>
      <c r="F258" s="10">
        <f>VLOOKUP(C258,'[1]Composição de Índices'!$A$2:$AB$500,D258)</f>
        <v>4.8999999999999998E-3</v>
      </c>
      <c r="G258" s="11">
        <f t="shared" ref="G258:G321" si="31">IF(F258="INEXISTENTE","ERRO",F258)</f>
        <v>4.8999999999999998E-3</v>
      </c>
      <c r="H258" s="12">
        <f t="shared" si="27"/>
        <v>4.1155099425379458</v>
      </c>
    </row>
    <row r="259" spans="3:8" x14ac:dyDescent="0.2">
      <c r="C259" s="13">
        <v>37043</v>
      </c>
      <c r="D259" s="8">
        <f t="shared" si="29"/>
        <v>14</v>
      </c>
      <c r="E259" s="9" t="str">
        <f t="shared" si="30"/>
        <v>IPCA-E</v>
      </c>
      <c r="F259" s="10">
        <f>VLOOKUP(C259,'[1]Composição de Índices'!$A$2:$AB$500,D259)</f>
        <v>3.8E-3</v>
      </c>
      <c r="G259" s="11">
        <f t="shared" si="31"/>
        <v>3.8E-3</v>
      </c>
      <c r="H259" s="12">
        <f t="shared" si="27"/>
        <v>4.1356759412563813</v>
      </c>
    </row>
    <row r="260" spans="3:8" x14ac:dyDescent="0.2">
      <c r="C260" s="13">
        <v>37073</v>
      </c>
      <c r="D260" s="8">
        <f t="shared" si="29"/>
        <v>14</v>
      </c>
      <c r="E260" s="9" t="str">
        <f t="shared" si="30"/>
        <v>IPCA-E</v>
      </c>
      <c r="F260" s="10">
        <f>VLOOKUP(C260,'[1]Composição de Índices'!$A$2:$AB$500,D260)</f>
        <v>9.4000000000000004E-3</v>
      </c>
      <c r="G260" s="11">
        <f t="shared" si="31"/>
        <v>9.4000000000000004E-3</v>
      </c>
      <c r="H260" s="12">
        <f t="shared" si="27"/>
        <v>4.1513915098331555</v>
      </c>
    </row>
    <row r="261" spans="3:8" x14ac:dyDescent="0.2">
      <c r="C261" s="13">
        <v>37104</v>
      </c>
      <c r="D261" s="8">
        <f t="shared" si="29"/>
        <v>14</v>
      </c>
      <c r="E261" s="9" t="str">
        <f t="shared" si="30"/>
        <v>IPCA-E</v>
      </c>
      <c r="F261" s="10">
        <f>VLOOKUP(C261,'[1]Composição de Índices'!$A$2:$AB$500,D261)</f>
        <v>1.18E-2</v>
      </c>
      <c r="G261" s="11">
        <f t="shared" si="31"/>
        <v>1.18E-2</v>
      </c>
      <c r="H261" s="12">
        <f t="shared" si="27"/>
        <v>4.1904145900255871</v>
      </c>
    </row>
    <row r="262" spans="3:8" x14ac:dyDescent="0.2">
      <c r="C262" s="13">
        <v>37135</v>
      </c>
      <c r="D262" s="8">
        <f t="shared" si="29"/>
        <v>14</v>
      </c>
      <c r="E262" s="9" t="str">
        <f t="shared" si="30"/>
        <v>IPCA-E</v>
      </c>
      <c r="F262" s="10">
        <f>VLOOKUP(C262,'[1]Composição de Índices'!$A$2:$AB$500,D262)</f>
        <v>3.8E-3</v>
      </c>
      <c r="G262" s="11">
        <f t="shared" si="31"/>
        <v>3.8E-3</v>
      </c>
      <c r="H262" s="12">
        <f t="shared" si="27"/>
        <v>4.2398614821878891</v>
      </c>
    </row>
    <row r="263" spans="3:8" x14ac:dyDescent="0.2">
      <c r="C263" s="13">
        <v>37165</v>
      </c>
      <c r="D263" s="8">
        <f t="shared" si="29"/>
        <v>14</v>
      </c>
      <c r="E263" s="9" t="str">
        <f t="shared" si="30"/>
        <v>IPCA-E</v>
      </c>
      <c r="F263" s="10">
        <f>VLOOKUP(C263,'[1]Composição de Índices'!$A$2:$AB$500,D263)</f>
        <v>3.7000000000000002E-3</v>
      </c>
      <c r="G263" s="11">
        <f t="shared" si="31"/>
        <v>3.7000000000000002E-3</v>
      </c>
      <c r="H263" s="12">
        <f t="shared" si="27"/>
        <v>4.2559729558202033</v>
      </c>
    </row>
    <row r="264" spans="3:8" x14ac:dyDescent="0.2">
      <c r="C264" s="13">
        <v>37196</v>
      </c>
      <c r="D264" s="8">
        <f t="shared" si="29"/>
        <v>14</v>
      </c>
      <c r="E264" s="9" t="str">
        <f t="shared" si="30"/>
        <v>IPCA-E</v>
      </c>
      <c r="F264" s="10">
        <f>VLOOKUP(C264,'[1]Composição de Índices'!$A$2:$AB$500,D264)</f>
        <v>9.9000000000000008E-3</v>
      </c>
      <c r="G264" s="11">
        <f t="shared" si="31"/>
        <v>9.9000000000000008E-3</v>
      </c>
      <c r="H264" s="12">
        <f t="shared" si="27"/>
        <v>4.2717200557567381</v>
      </c>
    </row>
    <row r="265" spans="3:8" x14ac:dyDescent="0.2">
      <c r="C265" s="13">
        <v>37226</v>
      </c>
      <c r="D265" s="8">
        <f t="shared" si="29"/>
        <v>14</v>
      </c>
      <c r="E265" s="9" t="str">
        <f t="shared" si="30"/>
        <v>IPCA-E</v>
      </c>
      <c r="F265" s="10">
        <f>VLOOKUP(C265,'[1]Composição de Índices'!$A$2:$AB$500,D265)</f>
        <v>5.4999999999999997E-3</v>
      </c>
      <c r="G265" s="11">
        <f t="shared" si="31"/>
        <v>5.4999999999999997E-3</v>
      </c>
      <c r="H265" s="12">
        <f t="shared" si="27"/>
        <v>4.3140100843087295</v>
      </c>
    </row>
    <row r="266" spans="3:8" x14ac:dyDescent="0.2">
      <c r="C266" s="13">
        <v>37257</v>
      </c>
      <c r="D266" s="8">
        <f t="shared" si="29"/>
        <v>14</v>
      </c>
      <c r="E266" s="9" t="str">
        <f t="shared" si="30"/>
        <v>IPCA-E</v>
      </c>
      <c r="F266" s="10">
        <f>VLOOKUP(C266,'[1]Composição de Índices'!$A$2:$AB$500,D266)</f>
        <v>6.1999999999999998E-3</v>
      </c>
      <c r="G266" s="11">
        <f t="shared" si="31"/>
        <v>6.1999999999999998E-3</v>
      </c>
      <c r="H266" s="12">
        <f t="shared" si="27"/>
        <v>4.337737139772428</v>
      </c>
    </row>
    <row r="267" spans="3:8" x14ac:dyDescent="0.2">
      <c r="C267" s="13">
        <v>37288</v>
      </c>
      <c r="D267" s="8">
        <f t="shared" si="29"/>
        <v>14</v>
      </c>
      <c r="E267" s="9" t="str">
        <f t="shared" si="30"/>
        <v>IPCA-E</v>
      </c>
      <c r="F267" s="10">
        <f>VLOOKUP(C267,'[1]Composição de Índices'!$A$2:$AB$500,D267)</f>
        <v>4.4000000000000003E-3</v>
      </c>
      <c r="G267" s="11">
        <f t="shared" si="31"/>
        <v>4.4000000000000003E-3</v>
      </c>
      <c r="H267" s="12">
        <f t="shared" si="27"/>
        <v>4.3646311100390172</v>
      </c>
    </row>
    <row r="268" spans="3:8" x14ac:dyDescent="0.2">
      <c r="C268" s="13">
        <v>37316</v>
      </c>
      <c r="D268" s="8">
        <f t="shared" si="29"/>
        <v>14</v>
      </c>
      <c r="E268" s="9" t="str">
        <f t="shared" si="30"/>
        <v>IPCA-E</v>
      </c>
      <c r="F268" s="10">
        <f>VLOOKUP(C268,'[1]Composição de Índices'!$A$2:$AB$500,D268)</f>
        <v>4.0000000000000001E-3</v>
      </c>
      <c r="G268" s="11">
        <f t="shared" si="31"/>
        <v>4.0000000000000001E-3</v>
      </c>
      <c r="H268" s="12">
        <f t="shared" si="27"/>
        <v>4.3838354869231884</v>
      </c>
    </row>
    <row r="269" spans="3:8" x14ac:dyDescent="0.2">
      <c r="C269" s="13">
        <v>37347</v>
      </c>
      <c r="D269" s="8">
        <f t="shared" si="29"/>
        <v>14</v>
      </c>
      <c r="E269" s="9" t="str">
        <f t="shared" si="30"/>
        <v>IPCA-E</v>
      </c>
      <c r="F269" s="10">
        <f>VLOOKUP(C269,'[1]Composição de Índices'!$A$2:$AB$500,D269)</f>
        <v>7.7999999999999996E-3</v>
      </c>
      <c r="G269" s="11">
        <f t="shared" si="31"/>
        <v>7.7999999999999996E-3</v>
      </c>
      <c r="H269" s="12">
        <f t="shared" si="27"/>
        <v>4.4013708288708813</v>
      </c>
    </row>
    <row r="270" spans="3:8" x14ac:dyDescent="0.2">
      <c r="C270" s="13">
        <v>37377</v>
      </c>
      <c r="D270" s="8">
        <f t="shared" si="29"/>
        <v>14</v>
      </c>
      <c r="E270" s="9" t="str">
        <f t="shared" si="30"/>
        <v>IPCA-E</v>
      </c>
      <c r="F270" s="10">
        <f>VLOOKUP(C270,'[1]Composição de Índices'!$A$2:$AB$500,D270)</f>
        <v>4.1999999999999997E-3</v>
      </c>
      <c r="G270" s="11">
        <f t="shared" si="31"/>
        <v>4.1999999999999997E-3</v>
      </c>
      <c r="H270" s="12">
        <f t="shared" si="27"/>
        <v>4.4357015213360746</v>
      </c>
    </row>
    <row r="271" spans="3:8" x14ac:dyDescent="0.2">
      <c r="C271" s="13">
        <v>37408</v>
      </c>
      <c r="D271" s="8">
        <f t="shared" si="29"/>
        <v>14</v>
      </c>
      <c r="E271" s="9" t="str">
        <f t="shared" si="30"/>
        <v>IPCA-E</v>
      </c>
      <c r="F271" s="10">
        <f>VLOOKUP(C271,'[1]Composição de Índices'!$A$2:$AB$500,D271)</f>
        <v>3.3E-3</v>
      </c>
      <c r="G271" s="11">
        <f t="shared" si="31"/>
        <v>3.3E-3</v>
      </c>
      <c r="H271" s="12">
        <f t="shared" si="27"/>
        <v>4.4543314677256864</v>
      </c>
    </row>
    <row r="272" spans="3:8" x14ac:dyDescent="0.2">
      <c r="C272" s="13">
        <v>37438</v>
      </c>
      <c r="D272" s="8">
        <f t="shared" si="29"/>
        <v>14</v>
      </c>
      <c r="E272" s="9" t="str">
        <f t="shared" si="30"/>
        <v>IPCA-E</v>
      </c>
      <c r="F272" s="10">
        <f>VLOOKUP(C272,'[1]Composição de Índices'!$A$2:$AB$500,D272)</f>
        <v>7.7000000000000002E-3</v>
      </c>
      <c r="G272" s="11">
        <f t="shared" si="31"/>
        <v>7.7000000000000002E-3</v>
      </c>
      <c r="H272" s="12">
        <f t="shared" si="27"/>
        <v>4.469030761569182</v>
      </c>
    </row>
    <row r="273" spans="3:8" x14ac:dyDescent="0.2">
      <c r="C273" s="13">
        <v>37469</v>
      </c>
      <c r="D273" s="8">
        <f t="shared" si="29"/>
        <v>14</v>
      </c>
      <c r="E273" s="9" t="str">
        <f t="shared" si="30"/>
        <v>IPCA-E</v>
      </c>
      <c r="F273" s="10">
        <f>VLOOKUP(C273,'[1]Composição de Índices'!$A$2:$AB$500,D273)</f>
        <v>0.01</v>
      </c>
      <c r="G273" s="11">
        <f t="shared" si="31"/>
        <v>0.01</v>
      </c>
      <c r="H273" s="12">
        <f t="shared" ref="H273:H304" si="32">H272*(1+G272)</f>
        <v>4.5034422984332645</v>
      </c>
    </row>
    <row r="274" spans="3:8" x14ac:dyDescent="0.2">
      <c r="C274" s="13">
        <v>37500</v>
      </c>
      <c r="D274" s="8">
        <f t="shared" si="29"/>
        <v>14</v>
      </c>
      <c r="E274" s="9" t="str">
        <f t="shared" si="30"/>
        <v>IPCA-E</v>
      </c>
      <c r="F274" s="10">
        <f>VLOOKUP(C274,'[1]Composição de Índices'!$A$2:$AB$500,D274)</f>
        <v>6.1999999999999998E-3</v>
      </c>
      <c r="G274" s="11">
        <f t="shared" si="31"/>
        <v>6.1999999999999998E-3</v>
      </c>
      <c r="H274" s="12">
        <f t="shared" si="32"/>
        <v>4.5484767214175967</v>
      </c>
    </row>
    <row r="275" spans="3:8" x14ac:dyDescent="0.2">
      <c r="C275" s="13">
        <v>37530</v>
      </c>
      <c r="D275" s="8">
        <f t="shared" si="29"/>
        <v>14</v>
      </c>
      <c r="E275" s="9" t="str">
        <f t="shared" si="30"/>
        <v>IPCA-E</v>
      </c>
      <c r="F275" s="10">
        <f>VLOOKUP(C275,'[1]Composição de Índices'!$A$2:$AB$500,D275)</f>
        <v>8.9999999999999993E-3</v>
      </c>
      <c r="G275" s="11">
        <f t="shared" si="31"/>
        <v>8.9999999999999993E-3</v>
      </c>
      <c r="H275" s="12">
        <f t="shared" si="32"/>
        <v>4.5766772770903854</v>
      </c>
    </row>
    <row r="276" spans="3:8" x14ac:dyDescent="0.2">
      <c r="C276" s="13">
        <v>37561</v>
      </c>
      <c r="D276" s="8">
        <f t="shared" si="29"/>
        <v>14</v>
      </c>
      <c r="E276" s="9" t="str">
        <f t="shared" si="30"/>
        <v>IPCA-E</v>
      </c>
      <c r="F276" s="10">
        <f>VLOOKUP(C276,'[1]Composição de Índices'!$A$2:$AB$500,D276)</f>
        <v>2.0799999999999999E-2</v>
      </c>
      <c r="G276" s="11">
        <f t="shared" si="31"/>
        <v>2.0799999999999999E-2</v>
      </c>
      <c r="H276" s="12">
        <f t="shared" si="32"/>
        <v>4.6178673725841985</v>
      </c>
    </row>
    <row r="277" spans="3:8" x14ac:dyDescent="0.2">
      <c r="C277" s="13">
        <v>37591</v>
      </c>
      <c r="D277" s="8">
        <f t="shared" si="29"/>
        <v>14</v>
      </c>
      <c r="E277" s="9" t="str">
        <f t="shared" si="30"/>
        <v>IPCA-E</v>
      </c>
      <c r="F277" s="10">
        <f>VLOOKUP(C277,'[1]Composição de Índices'!$A$2:$AB$500,D277)</f>
        <v>3.0499999999999999E-2</v>
      </c>
      <c r="G277" s="11">
        <f t="shared" si="31"/>
        <v>3.0499999999999999E-2</v>
      </c>
      <c r="H277" s="12">
        <f t="shared" si="32"/>
        <v>4.7139190139339497</v>
      </c>
    </row>
    <row r="278" spans="3:8" x14ac:dyDescent="0.2">
      <c r="C278" s="13">
        <v>37622</v>
      </c>
      <c r="D278" s="8">
        <f t="shared" si="29"/>
        <v>14</v>
      </c>
      <c r="E278" s="9" t="str">
        <f t="shared" si="30"/>
        <v>IPCA-E</v>
      </c>
      <c r="F278" s="10">
        <f>VLOOKUP(C278,'[1]Composição de Índices'!$A$2:$AB$500,D278)</f>
        <v>1.9800000000000002E-2</v>
      </c>
      <c r="G278" s="11">
        <f t="shared" si="31"/>
        <v>1.9800000000000002E-2</v>
      </c>
      <c r="H278" s="12">
        <f t="shared" si="32"/>
        <v>4.857693543858935</v>
      </c>
    </row>
    <row r="279" spans="3:8" x14ac:dyDescent="0.2">
      <c r="C279" s="13">
        <v>37653</v>
      </c>
      <c r="D279" s="8">
        <f t="shared" si="29"/>
        <v>14</v>
      </c>
      <c r="E279" s="9" t="str">
        <f t="shared" si="30"/>
        <v>IPCA-E</v>
      </c>
      <c r="F279" s="10">
        <f>VLOOKUP(C279,'[1]Composição de Índices'!$A$2:$AB$500,D279)</f>
        <v>2.1899999999999999E-2</v>
      </c>
      <c r="G279" s="11">
        <f t="shared" si="31"/>
        <v>2.1899999999999999E-2</v>
      </c>
      <c r="H279" s="12">
        <f t="shared" si="32"/>
        <v>4.9538758760273423</v>
      </c>
    </row>
    <row r="280" spans="3:8" x14ac:dyDescent="0.2">
      <c r="C280" s="13">
        <v>37681</v>
      </c>
      <c r="D280" s="8">
        <f t="shared" si="29"/>
        <v>14</v>
      </c>
      <c r="E280" s="9" t="str">
        <f t="shared" si="30"/>
        <v>IPCA-E</v>
      </c>
      <c r="F280" s="10">
        <f>VLOOKUP(C280,'[1]Composição de Índices'!$A$2:$AB$500,D280)</f>
        <v>1.14E-2</v>
      </c>
      <c r="G280" s="11">
        <f t="shared" si="31"/>
        <v>1.14E-2</v>
      </c>
      <c r="H280" s="12">
        <f t="shared" si="32"/>
        <v>5.0623657577123415</v>
      </c>
    </row>
    <row r="281" spans="3:8" x14ac:dyDescent="0.2">
      <c r="C281" s="13">
        <v>37712</v>
      </c>
      <c r="D281" s="8">
        <f t="shared" si="29"/>
        <v>14</v>
      </c>
      <c r="E281" s="9" t="str">
        <f t="shared" si="30"/>
        <v>IPCA-E</v>
      </c>
      <c r="F281" s="10">
        <f>VLOOKUP(C281,'[1]Composição de Índices'!$A$2:$AB$500,D281)</f>
        <v>1.14E-2</v>
      </c>
      <c r="G281" s="11">
        <f t="shared" si="31"/>
        <v>1.14E-2</v>
      </c>
      <c r="H281" s="12">
        <f t="shared" si="32"/>
        <v>5.1200767273502628</v>
      </c>
    </row>
    <row r="282" spans="3:8" x14ac:dyDescent="0.2">
      <c r="C282" s="13">
        <v>37742</v>
      </c>
      <c r="D282" s="8">
        <f t="shared" si="29"/>
        <v>14</v>
      </c>
      <c r="E282" s="9" t="str">
        <f t="shared" si="30"/>
        <v>IPCA-E</v>
      </c>
      <c r="F282" s="10">
        <f>VLOOKUP(C282,'[1]Composição de Índices'!$A$2:$AB$500,D282)</f>
        <v>8.5000000000000006E-3</v>
      </c>
      <c r="G282" s="11">
        <f t="shared" si="31"/>
        <v>8.5000000000000006E-3</v>
      </c>
      <c r="H282" s="12">
        <f t="shared" si="32"/>
        <v>5.1784456020420562</v>
      </c>
    </row>
    <row r="283" spans="3:8" x14ac:dyDescent="0.2">
      <c r="C283" s="13">
        <v>37773</v>
      </c>
      <c r="D283" s="8">
        <f t="shared" si="29"/>
        <v>14</v>
      </c>
      <c r="E283" s="9" t="str">
        <f t="shared" si="30"/>
        <v>IPCA-E</v>
      </c>
      <c r="F283" s="10">
        <f>VLOOKUP(C283,'[1]Composição de Índices'!$A$2:$AB$500,D283)</f>
        <v>2.2000000000000001E-3</v>
      </c>
      <c r="G283" s="11">
        <f t="shared" si="31"/>
        <v>2.2000000000000001E-3</v>
      </c>
      <c r="H283" s="12">
        <f t="shared" si="32"/>
        <v>5.2224623896594133</v>
      </c>
    </row>
    <row r="284" spans="3:8" x14ac:dyDescent="0.2">
      <c r="C284" s="13">
        <v>37803</v>
      </c>
      <c r="D284" s="8">
        <f t="shared" si="29"/>
        <v>14</v>
      </c>
      <c r="E284" s="9" t="str">
        <f t="shared" si="30"/>
        <v>IPCA-E</v>
      </c>
      <c r="F284" s="10">
        <f>VLOOKUP(C284,'[1]Composição de Índices'!$A$2:$AB$500,D284)</f>
        <v>-1.8E-3</v>
      </c>
      <c r="G284" s="11">
        <f t="shared" si="31"/>
        <v>-1.8E-3</v>
      </c>
      <c r="H284" s="12">
        <f t="shared" si="32"/>
        <v>5.2339518069166635</v>
      </c>
    </row>
    <row r="285" spans="3:8" x14ac:dyDescent="0.2">
      <c r="C285" s="13">
        <v>37834</v>
      </c>
      <c r="D285" s="8">
        <f t="shared" si="29"/>
        <v>14</v>
      </c>
      <c r="E285" s="9" t="str">
        <f t="shared" si="30"/>
        <v>IPCA-E</v>
      </c>
      <c r="F285" s="10">
        <f>VLOOKUP(C285,'[1]Composição de Índices'!$A$2:$AB$500,D285)</f>
        <v>2.7000000000000001E-3</v>
      </c>
      <c r="G285" s="11">
        <f t="shared" si="31"/>
        <v>2.7000000000000001E-3</v>
      </c>
      <c r="H285" s="12">
        <f t="shared" si="32"/>
        <v>5.2245306936642137</v>
      </c>
    </row>
    <row r="286" spans="3:8" x14ac:dyDescent="0.2">
      <c r="C286" s="13">
        <v>37865</v>
      </c>
      <c r="D286" s="8">
        <f t="shared" si="29"/>
        <v>14</v>
      </c>
      <c r="E286" s="9" t="str">
        <f t="shared" si="30"/>
        <v>IPCA-E</v>
      </c>
      <c r="F286" s="10">
        <f>VLOOKUP(C286,'[1]Composição de Índices'!$A$2:$AB$500,D286)</f>
        <v>5.7000000000000002E-3</v>
      </c>
      <c r="G286" s="11">
        <f t="shared" si="31"/>
        <v>5.7000000000000002E-3</v>
      </c>
      <c r="H286" s="12">
        <f t="shared" si="32"/>
        <v>5.2386369265371071</v>
      </c>
    </row>
    <row r="287" spans="3:8" x14ac:dyDescent="0.2">
      <c r="C287" s="13">
        <v>37895</v>
      </c>
      <c r="D287" s="8">
        <f t="shared" ref="D287:D318" si="33">D286</f>
        <v>14</v>
      </c>
      <c r="E287" s="9" t="str">
        <f t="shared" si="30"/>
        <v>IPCA-E</v>
      </c>
      <c r="F287" s="10">
        <f>VLOOKUP(C287,'[1]Composição de Índices'!$A$2:$AB$500,D287)</f>
        <v>6.6E-3</v>
      </c>
      <c r="G287" s="11">
        <f t="shared" si="31"/>
        <v>6.6E-3</v>
      </c>
      <c r="H287" s="12">
        <f t="shared" si="32"/>
        <v>5.268497157018369</v>
      </c>
    </row>
    <row r="288" spans="3:8" x14ac:dyDescent="0.2">
      <c r="C288" s="13">
        <v>37926</v>
      </c>
      <c r="D288" s="8">
        <f t="shared" si="33"/>
        <v>14</v>
      </c>
      <c r="E288" s="9" t="str">
        <f t="shared" si="30"/>
        <v>IPCA-E</v>
      </c>
      <c r="F288" s="10">
        <f>VLOOKUP(C288,'[1]Composição de Índices'!$A$2:$AB$500,D288)</f>
        <v>1.6999999999999999E-3</v>
      </c>
      <c r="G288" s="11">
        <f t="shared" si="31"/>
        <v>1.6999999999999999E-3</v>
      </c>
      <c r="H288" s="12">
        <f t="shared" si="32"/>
        <v>5.30326923825469</v>
      </c>
    </row>
    <row r="289" spans="3:8" x14ac:dyDescent="0.2">
      <c r="C289" s="13">
        <v>37956</v>
      </c>
      <c r="D289" s="8">
        <f t="shared" si="33"/>
        <v>14</v>
      </c>
      <c r="E289" s="9" t="str">
        <f t="shared" si="30"/>
        <v>IPCA-E</v>
      </c>
      <c r="F289" s="10">
        <f>VLOOKUP(C289,'[1]Composição de Índices'!$A$2:$AB$500,D289)</f>
        <v>4.5999999999999999E-3</v>
      </c>
      <c r="G289" s="11">
        <f t="shared" si="31"/>
        <v>4.5999999999999999E-3</v>
      </c>
      <c r="H289" s="12">
        <f t="shared" si="32"/>
        <v>5.312284795959723</v>
      </c>
    </row>
    <row r="290" spans="3:8" x14ac:dyDescent="0.2">
      <c r="C290" s="13">
        <v>37987</v>
      </c>
      <c r="D290" s="8">
        <f t="shared" si="33"/>
        <v>14</v>
      </c>
      <c r="E290" s="9" t="str">
        <f t="shared" si="30"/>
        <v>IPCA-E</v>
      </c>
      <c r="F290" s="10">
        <f>VLOOKUP(C290,'[1]Composição de Índices'!$A$2:$AB$500,D290)</f>
        <v>6.7999999999999996E-3</v>
      </c>
      <c r="G290" s="11">
        <f t="shared" si="31"/>
        <v>6.7999999999999996E-3</v>
      </c>
      <c r="H290" s="12">
        <f t="shared" si="32"/>
        <v>5.3367213060211371</v>
      </c>
    </row>
    <row r="291" spans="3:8" x14ac:dyDescent="0.2">
      <c r="C291" s="13">
        <v>38018</v>
      </c>
      <c r="D291" s="8">
        <f t="shared" si="33"/>
        <v>14</v>
      </c>
      <c r="E291" s="9" t="str">
        <f t="shared" si="30"/>
        <v>IPCA-E</v>
      </c>
      <c r="F291" s="10">
        <f>VLOOKUP(C291,'[1]Composição de Índices'!$A$2:$AB$500,D291)</f>
        <v>8.9999999999999993E-3</v>
      </c>
      <c r="G291" s="11">
        <f t="shared" si="31"/>
        <v>8.9999999999999993E-3</v>
      </c>
      <c r="H291" s="12">
        <f t="shared" si="32"/>
        <v>5.3730110109020801</v>
      </c>
    </row>
    <row r="292" spans="3:8" x14ac:dyDescent="0.2">
      <c r="C292" s="13">
        <v>38047</v>
      </c>
      <c r="D292" s="8">
        <f t="shared" si="33"/>
        <v>14</v>
      </c>
      <c r="E292" s="9" t="str">
        <f t="shared" si="30"/>
        <v>IPCA-E</v>
      </c>
      <c r="F292" s="10">
        <f>VLOOKUP(C292,'[1]Composição de Índices'!$A$2:$AB$500,D292)</f>
        <v>4.0000000000000001E-3</v>
      </c>
      <c r="G292" s="11">
        <f t="shared" si="31"/>
        <v>4.0000000000000001E-3</v>
      </c>
      <c r="H292" s="12">
        <f t="shared" si="32"/>
        <v>5.4213681100001985</v>
      </c>
    </row>
    <row r="293" spans="3:8" x14ac:dyDescent="0.2">
      <c r="C293" s="13">
        <v>38078</v>
      </c>
      <c r="D293" s="8">
        <f t="shared" si="33"/>
        <v>14</v>
      </c>
      <c r="E293" s="9" t="str">
        <f t="shared" si="30"/>
        <v>IPCA-E</v>
      </c>
      <c r="F293" s="10">
        <f>VLOOKUP(C293,'[1]Composição de Índices'!$A$2:$AB$500,D293)</f>
        <v>2.0999999999999999E-3</v>
      </c>
      <c r="G293" s="11">
        <f t="shared" si="31"/>
        <v>2.0999999999999999E-3</v>
      </c>
      <c r="H293" s="12">
        <f t="shared" si="32"/>
        <v>5.4430535824401991</v>
      </c>
    </row>
    <row r="294" spans="3:8" x14ac:dyDescent="0.2">
      <c r="C294" s="13">
        <v>38108</v>
      </c>
      <c r="D294" s="8">
        <f t="shared" si="33"/>
        <v>14</v>
      </c>
      <c r="E294" s="9" t="str">
        <f t="shared" si="30"/>
        <v>IPCA-E</v>
      </c>
      <c r="F294" s="10">
        <f>VLOOKUP(C294,'[1]Composição de Índices'!$A$2:$AB$500,D294)</f>
        <v>5.4000000000000003E-3</v>
      </c>
      <c r="G294" s="11">
        <f t="shared" si="31"/>
        <v>5.4000000000000003E-3</v>
      </c>
      <c r="H294" s="12">
        <f t="shared" si="32"/>
        <v>5.454483994963323</v>
      </c>
    </row>
    <row r="295" spans="3:8" x14ac:dyDescent="0.2">
      <c r="C295" s="13">
        <v>38139</v>
      </c>
      <c r="D295" s="8">
        <f t="shared" si="33"/>
        <v>14</v>
      </c>
      <c r="E295" s="9" t="str">
        <f t="shared" si="30"/>
        <v>IPCA-E</v>
      </c>
      <c r="F295" s="10">
        <f>VLOOKUP(C295,'[1]Composição de Índices'!$A$2:$AB$500,D295)</f>
        <v>5.5999999999999999E-3</v>
      </c>
      <c r="G295" s="11">
        <f t="shared" si="31"/>
        <v>5.5999999999999999E-3</v>
      </c>
      <c r="H295" s="12">
        <f t="shared" si="32"/>
        <v>5.4839382085361255</v>
      </c>
    </row>
    <row r="296" spans="3:8" x14ac:dyDescent="0.2">
      <c r="C296" s="13">
        <v>38169</v>
      </c>
      <c r="D296" s="8">
        <f t="shared" si="33"/>
        <v>14</v>
      </c>
      <c r="E296" s="9" t="str">
        <f t="shared" si="30"/>
        <v>IPCA-E</v>
      </c>
      <c r="F296" s="10">
        <f>VLOOKUP(C296,'[1]Composição de Índices'!$A$2:$AB$500,D296)</f>
        <v>9.2999999999999992E-3</v>
      </c>
      <c r="G296" s="11">
        <f t="shared" si="31"/>
        <v>9.2999999999999992E-3</v>
      </c>
      <c r="H296" s="12">
        <f t="shared" si="32"/>
        <v>5.5146482625039281</v>
      </c>
    </row>
    <row r="297" spans="3:8" x14ac:dyDescent="0.2">
      <c r="C297" s="13">
        <v>38200</v>
      </c>
      <c r="D297" s="8">
        <f t="shared" si="33"/>
        <v>14</v>
      </c>
      <c r="E297" s="9" t="str">
        <f t="shared" si="30"/>
        <v>IPCA-E</v>
      </c>
      <c r="F297" s="10">
        <f>VLOOKUP(C297,'[1]Composição de Índices'!$A$2:$AB$500,D297)</f>
        <v>7.9000000000000008E-3</v>
      </c>
      <c r="G297" s="11">
        <f t="shared" si="31"/>
        <v>7.9000000000000008E-3</v>
      </c>
      <c r="H297" s="12">
        <f t="shared" si="32"/>
        <v>5.5659344913452156</v>
      </c>
    </row>
    <row r="298" spans="3:8" x14ac:dyDescent="0.2">
      <c r="C298" s="13">
        <v>38231</v>
      </c>
      <c r="D298" s="8">
        <f t="shared" si="33"/>
        <v>14</v>
      </c>
      <c r="E298" s="9" t="str">
        <f t="shared" si="30"/>
        <v>IPCA-E</v>
      </c>
      <c r="F298" s="10">
        <f>VLOOKUP(C298,'[1]Composição de Índices'!$A$2:$AB$500,D298)</f>
        <v>4.8999999999999998E-3</v>
      </c>
      <c r="G298" s="11">
        <f t="shared" si="31"/>
        <v>4.8999999999999998E-3</v>
      </c>
      <c r="H298" s="12">
        <f t="shared" si="32"/>
        <v>5.6099053738268427</v>
      </c>
    </row>
    <row r="299" spans="3:8" x14ac:dyDescent="0.2">
      <c r="C299" s="13">
        <v>38261</v>
      </c>
      <c r="D299" s="8">
        <f t="shared" si="33"/>
        <v>14</v>
      </c>
      <c r="E299" s="9" t="str">
        <f t="shared" si="30"/>
        <v>IPCA-E</v>
      </c>
      <c r="F299" s="10">
        <f>VLOOKUP(C299,'[1]Composição de Índices'!$A$2:$AB$500,D299)</f>
        <v>3.2000000000000002E-3</v>
      </c>
      <c r="G299" s="11">
        <f t="shared" si="31"/>
        <v>3.2000000000000002E-3</v>
      </c>
      <c r="H299" s="12">
        <f t="shared" si="32"/>
        <v>5.6373939101585941</v>
      </c>
    </row>
    <row r="300" spans="3:8" x14ac:dyDescent="0.2">
      <c r="C300" s="13">
        <v>38292</v>
      </c>
      <c r="D300" s="8">
        <f t="shared" si="33"/>
        <v>14</v>
      </c>
      <c r="E300" s="9" t="str">
        <f t="shared" si="30"/>
        <v>IPCA-E</v>
      </c>
      <c r="F300" s="10">
        <f>VLOOKUP(C300,'[1]Composição de Índices'!$A$2:$AB$500,D300)</f>
        <v>6.3E-3</v>
      </c>
      <c r="G300" s="11">
        <f t="shared" si="31"/>
        <v>6.3E-3</v>
      </c>
      <c r="H300" s="12">
        <f t="shared" si="32"/>
        <v>5.6554335706711019</v>
      </c>
    </row>
    <row r="301" spans="3:8" x14ac:dyDescent="0.2">
      <c r="C301" s="13">
        <v>38322</v>
      </c>
      <c r="D301" s="8">
        <f t="shared" si="33"/>
        <v>14</v>
      </c>
      <c r="E301" s="9" t="str">
        <f t="shared" si="30"/>
        <v>IPCA-E</v>
      </c>
      <c r="F301" s="10">
        <f>VLOOKUP(C301,'[1]Composição de Índices'!$A$2:$AB$500,D301)</f>
        <v>8.3999999999999995E-3</v>
      </c>
      <c r="G301" s="11">
        <f t="shared" si="31"/>
        <v>8.3999999999999995E-3</v>
      </c>
      <c r="H301" s="12">
        <f t="shared" si="32"/>
        <v>5.6910628021663294</v>
      </c>
    </row>
    <row r="302" spans="3:8" x14ac:dyDescent="0.2">
      <c r="C302" s="13">
        <v>38353</v>
      </c>
      <c r="D302" s="8">
        <f t="shared" si="33"/>
        <v>14</v>
      </c>
      <c r="E302" s="9" t="str">
        <f t="shared" si="30"/>
        <v>IPCA-E</v>
      </c>
      <c r="F302" s="10">
        <f>VLOOKUP(C302,'[1]Composição de Índices'!$A$2:$AB$500,D302)</f>
        <v>6.7999999999999996E-3</v>
      </c>
      <c r="G302" s="11">
        <f t="shared" si="31"/>
        <v>6.7999999999999996E-3</v>
      </c>
      <c r="H302" s="12">
        <f t="shared" si="32"/>
        <v>5.7388677297045261</v>
      </c>
    </row>
    <row r="303" spans="3:8" x14ac:dyDescent="0.2">
      <c r="C303" s="13">
        <v>38384</v>
      </c>
      <c r="D303" s="8">
        <f t="shared" si="33"/>
        <v>14</v>
      </c>
      <c r="E303" s="9" t="str">
        <f t="shared" si="30"/>
        <v>IPCA-E</v>
      </c>
      <c r="F303" s="10">
        <f>VLOOKUP(C303,'[1]Composição de Índices'!$A$2:$AB$500,D303)</f>
        <v>7.4000000000000003E-3</v>
      </c>
      <c r="G303" s="11">
        <f t="shared" si="31"/>
        <v>7.4000000000000003E-3</v>
      </c>
      <c r="H303" s="12">
        <f t="shared" si="32"/>
        <v>5.777892030266516</v>
      </c>
    </row>
    <row r="304" spans="3:8" x14ac:dyDescent="0.2">
      <c r="C304" s="13">
        <v>38412</v>
      </c>
      <c r="D304" s="8">
        <f t="shared" si="33"/>
        <v>14</v>
      </c>
      <c r="E304" s="9" t="str">
        <f t="shared" si="30"/>
        <v>IPCA-E</v>
      </c>
      <c r="F304" s="10">
        <f>VLOOKUP(C304,'[1]Composição de Índices'!$A$2:$AB$500,D304)</f>
        <v>3.5000000000000001E-3</v>
      </c>
      <c r="G304" s="11">
        <f t="shared" si="31"/>
        <v>3.5000000000000001E-3</v>
      </c>
      <c r="H304" s="12">
        <f t="shared" si="32"/>
        <v>5.8206484312904889</v>
      </c>
    </row>
    <row r="305" spans="3:8" x14ac:dyDescent="0.2">
      <c r="C305" s="13">
        <v>38443</v>
      </c>
      <c r="D305" s="8">
        <f t="shared" si="33"/>
        <v>14</v>
      </c>
      <c r="E305" s="9" t="str">
        <f t="shared" si="30"/>
        <v>IPCA-E</v>
      </c>
      <c r="F305" s="10">
        <f>VLOOKUP(C305,'[1]Composição de Índices'!$A$2:$AB$500,D305)</f>
        <v>7.4000000000000003E-3</v>
      </c>
      <c r="G305" s="11">
        <f t="shared" si="31"/>
        <v>7.4000000000000003E-3</v>
      </c>
      <c r="H305" s="12">
        <f t="shared" ref="H305:H336" si="34">H304*(1+G304)</f>
        <v>5.8410207008000059</v>
      </c>
    </row>
    <row r="306" spans="3:8" x14ac:dyDescent="0.2">
      <c r="C306" s="13">
        <v>38473</v>
      </c>
      <c r="D306" s="8">
        <f t="shared" si="33"/>
        <v>14</v>
      </c>
      <c r="E306" s="9" t="str">
        <f t="shared" si="30"/>
        <v>IPCA-E</v>
      </c>
      <c r="F306" s="10">
        <f>VLOOKUP(C306,'[1]Composição de Índices'!$A$2:$AB$500,D306)</f>
        <v>8.3000000000000001E-3</v>
      </c>
      <c r="G306" s="11">
        <f t="shared" si="31"/>
        <v>8.3000000000000001E-3</v>
      </c>
      <c r="H306" s="12">
        <f t="shared" si="34"/>
        <v>5.8842442539859263</v>
      </c>
    </row>
    <row r="307" spans="3:8" x14ac:dyDescent="0.2">
      <c r="C307" s="13">
        <v>38504</v>
      </c>
      <c r="D307" s="8">
        <f t="shared" si="33"/>
        <v>14</v>
      </c>
      <c r="E307" s="9" t="str">
        <f t="shared" si="30"/>
        <v>IPCA-E</v>
      </c>
      <c r="F307" s="10">
        <f>VLOOKUP(C307,'[1]Composição de Índices'!$A$2:$AB$500,D307)</f>
        <v>1.1999999999999999E-3</v>
      </c>
      <c r="G307" s="11">
        <f t="shared" si="31"/>
        <v>1.1999999999999999E-3</v>
      </c>
      <c r="H307" s="12">
        <f t="shared" si="34"/>
        <v>5.933083481294009</v>
      </c>
    </row>
    <row r="308" spans="3:8" x14ac:dyDescent="0.2">
      <c r="C308" s="13">
        <v>38534</v>
      </c>
      <c r="D308" s="8">
        <f t="shared" si="33"/>
        <v>14</v>
      </c>
      <c r="E308" s="9" t="str">
        <f t="shared" si="30"/>
        <v>IPCA-E</v>
      </c>
      <c r="F308" s="10">
        <f>VLOOKUP(C308,'[1]Composição de Índices'!$A$2:$AB$500,D308)</f>
        <v>1.1000000000000001E-3</v>
      </c>
      <c r="G308" s="11">
        <f t="shared" si="31"/>
        <v>1.1000000000000001E-3</v>
      </c>
      <c r="H308" s="12">
        <f t="shared" si="34"/>
        <v>5.9402031814715626</v>
      </c>
    </row>
    <row r="309" spans="3:8" x14ac:dyDescent="0.2">
      <c r="C309" s="13">
        <v>38565</v>
      </c>
      <c r="D309" s="8">
        <f t="shared" si="33"/>
        <v>14</v>
      </c>
      <c r="E309" s="9" t="str">
        <f t="shared" si="30"/>
        <v>IPCA-E</v>
      </c>
      <c r="F309" s="10">
        <f>VLOOKUP(C309,'[1]Composição de Índices'!$A$2:$AB$500,D309)</f>
        <v>2.8E-3</v>
      </c>
      <c r="G309" s="11">
        <f t="shared" si="31"/>
        <v>2.8E-3</v>
      </c>
      <c r="H309" s="12">
        <f t="shared" si="34"/>
        <v>5.9467374049711816</v>
      </c>
    </row>
    <row r="310" spans="3:8" x14ac:dyDescent="0.2">
      <c r="C310" s="13">
        <v>38596</v>
      </c>
      <c r="D310" s="8">
        <f t="shared" si="33"/>
        <v>14</v>
      </c>
      <c r="E310" s="9" t="str">
        <f t="shared" si="30"/>
        <v>IPCA-E</v>
      </c>
      <c r="F310" s="10">
        <f>VLOOKUP(C310,'[1]Composição de Índices'!$A$2:$AB$500,D310)</f>
        <v>1.6000000000000001E-3</v>
      </c>
      <c r="G310" s="11">
        <f t="shared" si="31"/>
        <v>1.6000000000000001E-3</v>
      </c>
      <c r="H310" s="12">
        <f t="shared" si="34"/>
        <v>5.9633882697051002</v>
      </c>
    </row>
    <row r="311" spans="3:8" x14ac:dyDescent="0.2">
      <c r="C311" s="13">
        <v>38626</v>
      </c>
      <c r="D311" s="8">
        <f t="shared" si="33"/>
        <v>14</v>
      </c>
      <c r="E311" s="9" t="str">
        <f t="shared" si="30"/>
        <v>IPCA-E</v>
      </c>
      <c r="F311" s="10">
        <f>VLOOKUP(C311,'[1]Composição de Índices'!$A$2:$AB$500,D311)</f>
        <v>5.5999999999999999E-3</v>
      </c>
      <c r="G311" s="11">
        <f t="shared" si="31"/>
        <v>5.5999999999999999E-3</v>
      </c>
      <c r="H311" s="12">
        <f t="shared" si="34"/>
        <v>5.9729296909366285</v>
      </c>
    </row>
    <row r="312" spans="3:8" x14ac:dyDescent="0.2">
      <c r="C312" s="13">
        <v>38657</v>
      </c>
      <c r="D312" s="8">
        <f t="shared" si="33"/>
        <v>14</v>
      </c>
      <c r="E312" s="9" t="str">
        <f t="shared" si="30"/>
        <v>IPCA-E</v>
      </c>
      <c r="F312" s="10">
        <f>VLOOKUP(C312,'[1]Composição de Índices'!$A$2:$AB$500,D312)</f>
        <v>7.7999999999999996E-3</v>
      </c>
      <c r="G312" s="11">
        <f t="shared" si="31"/>
        <v>7.7999999999999996E-3</v>
      </c>
      <c r="H312" s="12">
        <f t="shared" si="34"/>
        <v>6.0063780972058742</v>
      </c>
    </row>
    <row r="313" spans="3:8" x14ac:dyDescent="0.2">
      <c r="C313" s="13">
        <v>38687</v>
      </c>
      <c r="D313" s="8">
        <f t="shared" si="33"/>
        <v>14</v>
      </c>
      <c r="E313" s="9" t="str">
        <f t="shared" si="30"/>
        <v>IPCA-E</v>
      </c>
      <c r="F313" s="10">
        <f>VLOOKUP(C313,'[1]Composição de Índices'!$A$2:$AB$500,D313)</f>
        <v>3.8E-3</v>
      </c>
      <c r="G313" s="11">
        <f t="shared" si="31"/>
        <v>3.8E-3</v>
      </c>
      <c r="H313" s="12">
        <f t="shared" si="34"/>
        <v>6.0532278463640798</v>
      </c>
    </row>
    <row r="314" spans="3:8" x14ac:dyDescent="0.2">
      <c r="C314" s="13">
        <v>38718</v>
      </c>
      <c r="D314" s="8">
        <f t="shared" si="33"/>
        <v>14</v>
      </c>
      <c r="E314" s="9" t="str">
        <f t="shared" si="30"/>
        <v>IPCA-E</v>
      </c>
      <c r="F314" s="10">
        <f>VLOOKUP(C314,'[1]Composição de Índices'!$A$2:$AB$500,D314)</f>
        <v>5.1000000000000004E-3</v>
      </c>
      <c r="G314" s="11">
        <f t="shared" si="31"/>
        <v>5.1000000000000004E-3</v>
      </c>
      <c r="H314" s="12">
        <f t="shared" si="34"/>
        <v>6.0762301121802631</v>
      </c>
    </row>
    <row r="315" spans="3:8" x14ac:dyDescent="0.2">
      <c r="C315" s="13">
        <v>38749</v>
      </c>
      <c r="D315" s="8">
        <f t="shared" si="33"/>
        <v>14</v>
      </c>
      <c r="E315" s="9" t="str">
        <f t="shared" si="30"/>
        <v>IPCA-E</v>
      </c>
      <c r="F315" s="10">
        <f>VLOOKUP(C315,'[1]Composição de Índices'!$A$2:$AB$500,D315)</f>
        <v>5.1999999999999998E-3</v>
      </c>
      <c r="G315" s="11">
        <f t="shared" si="31"/>
        <v>5.1999999999999998E-3</v>
      </c>
      <c r="H315" s="12">
        <f t="shared" si="34"/>
        <v>6.107218885752383</v>
      </c>
    </row>
    <row r="316" spans="3:8" x14ac:dyDescent="0.2">
      <c r="C316" s="13">
        <v>38777</v>
      </c>
      <c r="D316" s="8">
        <f t="shared" si="33"/>
        <v>14</v>
      </c>
      <c r="E316" s="9" t="str">
        <f t="shared" si="30"/>
        <v>IPCA-E</v>
      </c>
      <c r="F316" s="10">
        <f>VLOOKUP(C316,'[1]Composição de Índices'!$A$2:$AB$500,D316)</f>
        <v>3.7000000000000002E-3</v>
      </c>
      <c r="G316" s="11">
        <f t="shared" si="31"/>
        <v>3.7000000000000002E-3</v>
      </c>
      <c r="H316" s="12">
        <f t="shared" si="34"/>
        <v>6.1389764239582956</v>
      </c>
    </row>
    <row r="317" spans="3:8" x14ac:dyDescent="0.2">
      <c r="C317" s="13">
        <v>38808</v>
      </c>
      <c r="D317" s="8">
        <f t="shared" si="33"/>
        <v>14</v>
      </c>
      <c r="E317" s="9" t="str">
        <f t="shared" si="30"/>
        <v>IPCA-E</v>
      </c>
      <c r="F317" s="10">
        <f>VLOOKUP(C317,'[1]Composição de Índices'!$A$2:$AB$500,D317)</f>
        <v>1.6999999999999999E-3</v>
      </c>
      <c r="G317" s="11">
        <f t="shared" si="31"/>
        <v>1.6999999999999999E-3</v>
      </c>
      <c r="H317" s="12">
        <f t="shared" si="34"/>
        <v>6.1616906367269415</v>
      </c>
    </row>
    <row r="318" spans="3:8" x14ac:dyDescent="0.2">
      <c r="C318" s="13">
        <v>38838</v>
      </c>
      <c r="D318" s="8">
        <f t="shared" si="33"/>
        <v>14</v>
      </c>
      <c r="E318" s="9" t="str">
        <f t="shared" si="30"/>
        <v>IPCA-E</v>
      </c>
      <c r="F318" s="10">
        <f>VLOOKUP(C318,'[1]Composição de Índices'!$A$2:$AB$500,D318)</f>
        <v>2.7000000000000001E-3</v>
      </c>
      <c r="G318" s="11">
        <f t="shared" si="31"/>
        <v>2.7000000000000001E-3</v>
      </c>
      <c r="H318" s="12">
        <f t="shared" si="34"/>
        <v>6.1721655108093776</v>
      </c>
    </row>
    <row r="319" spans="3:8" x14ac:dyDescent="0.2">
      <c r="C319" s="13">
        <v>38869</v>
      </c>
      <c r="D319" s="8">
        <f t="shared" ref="D319:D350" si="35">D318</f>
        <v>14</v>
      </c>
      <c r="E319" s="9" t="str">
        <f t="shared" si="30"/>
        <v>IPCA-E</v>
      </c>
      <c r="F319" s="10">
        <f>VLOOKUP(C319,'[1]Composição de Índices'!$A$2:$AB$500,D319)</f>
        <v>-1.5E-3</v>
      </c>
      <c r="G319" s="11">
        <f t="shared" si="31"/>
        <v>-1.5E-3</v>
      </c>
      <c r="H319" s="12">
        <f t="shared" si="34"/>
        <v>6.1888303576885626</v>
      </c>
    </row>
    <row r="320" spans="3:8" x14ac:dyDescent="0.2">
      <c r="C320" s="13">
        <v>38899</v>
      </c>
      <c r="D320" s="8">
        <f t="shared" si="35"/>
        <v>14</v>
      </c>
      <c r="E320" s="9" t="str">
        <f t="shared" si="30"/>
        <v>IPCA-E</v>
      </c>
      <c r="F320" s="10">
        <f>VLOOKUP(C320,'[1]Composição de Índices'!$A$2:$AB$500,D320)</f>
        <v>-2.0000000000000001E-4</v>
      </c>
      <c r="G320" s="11">
        <f t="shared" si="31"/>
        <v>-2.0000000000000001E-4</v>
      </c>
      <c r="H320" s="12">
        <f t="shared" si="34"/>
        <v>6.1795471121520302</v>
      </c>
    </row>
    <row r="321" spans="3:8" x14ac:dyDescent="0.2">
      <c r="C321" s="13">
        <v>38930</v>
      </c>
      <c r="D321" s="8">
        <f t="shared" si="35"/>
        <v>14</v>
      </c>
      <c r="E321" s="9" t="str">
        <f t="shared" si="30"/>
        <v>IPCA-E</v>
      </c>
      <c r="F321" s="10">
        <f>VLOOKUP(C321,'[1]Composição de Índices'!$A$2:$AB$500,D321)</f>
        <v>1.9E-3</v>
      </c>
      <c r="G321" s="11">
        <f t="shared" si="31"/>
        <v>1.9E-3</v>
      </c>
      <c r="H321" s="12">
        <f t="shared" si="34"/>
        <v>6.1783112027296001</v>
      </c>
    </row>
    <row r="322" spans="3:8" x14ac:dyDescent="0.2">
      <c r="C322" s="13">
        <v>38961</v>
      </c>
      <c r="D322" s="8">
        <f t="shared" si="35"/>
        <v>14</v>
      </c>
      <c r="E322" s="9" t="str">
        <f t="shared" ref="E322:E372" si="36">VLOOKUP(D322,$A$2:$B$26,2)</f>
        <v>IPCA-E</v>
      </c>
      <c r="F322" s="10">
        <f>VLOOKUP(C322,'[1]Composição de Índices'!$A$2:$AB$500,D322)</f>
        <v>5.0000000000000001E-4</v>
      </c>
      <c r="G322" s="11">
        <f t="shared" ref="G322:G386" si="37">IF(F322="INEXISTENTE","ERRO",F322)</f>
        <v>5.0000000000000001E-4</v>
      </c>
      <c r="H322" s="12">
        <f t="shared" si="34"/>
        <v>6.1900499940147862</v>
      </c>
    </row>
    <row r="323" spans="3:8" x14ac:dyDescent="0.2">
      <c r="C323" s="13">
        <v>38991</v>
      </c>
      <c r="D323" s="8">
        <f t="shared" si="35"/>
        <v>14</v>
      </c>
      <c r="E323" s="9" t="str">
        <f t="shared" si="36"/>
        <v>IPCA-E</v>
      </c>
      <c r="F323" s="10">
        <f>VLOOKUP(C323,'[1]Composição de Índices'!$A$2:$AB$500,D323)</f>
        <v>2.8999999999999998E-3</v>
      </c>
      <c r="G323" s="11">
        <f t="shared" si="37"/>
        <v>2.8999999999999998E-3</v>
      </c>
      <c r="H323" s="12">
        <f t="shared" si="34"/>
        <v>6.1931450190117934</v>
      </c>
    </row>
    <row r="324" spans="3:8" x14ac:dyDescent="0.2">
      <c r="C324" s="13">
        <v>39022</v>
      </c>
      <c r="D324" s="8">
        <f t="shared" si="35"/>
        <v>14</v>
      </c>
      <c r="E324" s="9" t="str">
        <f t="shared" si="36"/>
        <v>IPCA-E</v>
      </c>
      <c r="F324" s="10">
        <f>VLOOKUP(C324,'[1]Composição de Índices'!$A$2:$AB$500,D324)</f>
        <v>3.7000000000000002E-3</v>
      </c>
      <c r="G324" s="11">
        <f t="shared" si="37"/>
        <v>3.7000000000000002E-3</v>
      </c>
      <c r="H324" s="12">
        <f t="shared" si="34"/>
        <v>6.2111051395669268</v>
      </c>
    </row>
    <row r="325" spans="3:8" x14ac:dyDescent="0.2">
      <c r="C325" s="13">
        <v>39052</v>
      </c>
      <c r="D325" s="8">
        <f t="shared" si="35"/>
        <v>14</v>
      </c>
      <c r="E325" s="9" t="str">
        <f t="shared" si="36"/>
        <v>IPCA-E</v>
      </c>
      <c r="F325" s="10">
        <f>VLOOKUP(C325,'[1]Composição de Índices'!$A$2:$AB$500,D325)</f>
        <v>3.5000000000000001E-3</v>
      </c>
      <c r="G325" s="11">
        <f t="shared" si="37"/>
        <v>3.5000000000000001E-3</v>
      </c>
      <c r="H325" s="12">
        <f t="shared" si="34"/>
        <v>6.2340862285833243</v>
      </c>
    </row>
    <row r="326" spans="3:8" x14ac:dyDescent="0.2">
      <c r="C326" s="13">
        <v>39083</v>
      </c>
      <c r="D326" s="8">
        <f t="shared" si="35"/>
        <v>14</v>
      </c>
      <c r="E326" s="9" t="str">
        <f t="shared" si="36"/>
        <v>IPCA-E</v>
      </c>
      <c r="F326" s="10">
        <f>VLOOKUP(C326,'[1]Composição de Índices'!$A$2:$AB$500,D326)</f>
        <v>5.1999999999999998E-3</v>
      </c>
      <c r="G326" s="11">
        <f t="shared" si="37"/>
        <v>5.1999999999999998E-3</v>
      </c>
      <c r="H326" s="12">
        <f t="shared" si="34"/>
        <v>6.2559055303833659</v>
      </c>
    </row>
    <row r="327" spans="3:8" x14ac:dyDescent="0.2">
      <c r="C327" s="13">
        <v>39114</v>
      </c>
      <c r="D327" s="8">
        <f t="shared" si="35"/>
        <v>14</v>
      </c>
      <c r="E327" s="9" t="str">
        <f t="shared" si="36"/>
        <v>IPCA-E</v>
      </c>
      <c r="F327" s="10">
        <f>VLOOKUP(C327,'[1]Composição de Índices'!$A$2:$AB$500,D327)</f>
        <v>4.5999999999999999E-3</v>
      </c>
      <c r="G327" s="11">
        <f t="shared" si="37"/>
        <v>4.5999999999999999E-3</v>
      </c>
      <c r="H327" s="12">
        <f t="shared" si="34"/>
        <v>6.28843623914136</v>
      </c>
    </row>
    <row r="328" spans="3:8" x14ac:dyDescent="0.2">
      <c r="C328" s="13">
        <v>39142</v>
      </c>
      <c r="D328" s="8">
        <f t="shared" si="35"/>
        <v>14</v>
      </c>
      <c r="E328" s="9" t="str">
        <f t="shared" si="36"/>
        <v>IPCA-E</v>
      </c>
      <c r="F328" s="10">
        <f>VLOOKUP(C328,'[1]Composição de Índices'!$A$2:$AB$500,D328)</f>
        <v>4.1000000000000003E-3</v>
      </c>
      <c r="G328" s="11">
        <f t="shared" si="37"/>
        <v>4.1000000000000003E-3</v>
      </c>
      <c r="H328" s="12">
        <f t="shared" si="34"/>
        <v>6.3173630458414101</v>
      </c>
    </row>
    <row r="329" spans="3:8" x14ac:dyDescent="0.2">
      <c r="C329" s="13">
        <v>39173</v>
      </c>
      <c r="D329" s="8">
        <f t="shared" si="35"/>
        <v>14</v>
      </c>
      <c r="E329" s="9" t="str">
        <f t="shared" si="36"/>
        <v>IPCA-E</v>
      </c>
      <c r="F329" s="10">
        <f>VLOOKUP(C329,'[1]Composição de Índices'!$A$2:$AB$500,D329)</f>
        <v>2.2000000000000001E-3</v>
      </c>
      <c r="G329" s="11">
        <f t="shared" si="37"/>
        <v>2.2000000000000001E-3</v>
      </c>
      <c r="H329" s="12">
        <f t="shared" si="34"/>
        <v>6.3432642343293599</v>
      </c>
    </row>
    <row r="330" spans="3:8" x14ac:dyDescent="0.2">
      <c r="C330" s="13">
        <v>39203</v>
      </c>
      <c r="D330" s="8">
        <f t="shared" si="35"/>
        <v>14</v>
      </c>
      <c r="E330" s="9" t="str">
        <f t="shared" si="36"/>
        <v>IPCA-E</v>
      </c>
      <c r="F330" s="10">
        <f>VLOOKUP(C330,'[1]Composição de Índices'!$A$2:$AB$500,D330)</f>
        <v>2.5999999999999999E-3</v>
      </c>
      <c r="G330" s="11">
        <f t="shared" si="37"/>
        <v>2.5999999999999999E-3</v>
      </c>
      <c r="H330" s="12">
        <f t="shared" si="34"/>
        <v>6.3572194156448845</v>
      </c>
    </row>
    <row r="331" spans="3:8" x14ac:dyDescent="0.2">
      <c r="C331" s="13">
        <v>39234</v>
      </c>
      <c r="D331" s="8">
        <f t="shared" si="35"/>
        <v>14</v>
      </c>
      <c r="E331" s="9" t="str">
        <f t="shared" si="36"/>
        <v>IPCA-E</v>
      </c>
      <c r="F331" s="10">
        <f>VLOOKUP(C331,'[1]Composição de Índices'!$A$2:$AB$500,D331)</f>
        <v>2.8999999999999998E-3</v>
      </c>
      <c r="G331" s="11">
        <f t="shared" si="37"/>
        <v>2.8999999999999998E-3</v>
      </c>
      <c r="H331" s="12">
        <f t="shared" si="34"/>
        <v>6.3737481861255612</v>
      </c>
    </row>
    <row r="332" spans="3:8" x14ac:dyDescent="0.2">
      <c r="C332" s="13">
        <v>39264</v>
      </c>
      <c r="D332" s="8">
        <f t="shared" si="35"/>
        <v>14</v>
      </c>
      <c r="E332" s="9" t="str">
        <f t="shared" si="36"/>
        <v>IPCA-E</v>
      </c>
      <c r="F332" s="10">
        <f>VLOOKUP(C332,'[1]Composição de Índices'!$A$2:$AB$500,D332)</f>
        <v>2.3999999999999998E-3</v>
      </c>
      <c r="G332" s="11">
        <f t="shared" si="37"/>
        <v>2.3999999999999998E-3</v>
      </c>
      <c r="H332" s="12">
        <f t="shared" si="34"/>
        <v>6.3922320558653247</v>
      </c>
    </row>
    <row r="333" spans="3:8" x14ac:dyDescent="0.2">
      <c r="C333" s="13">
        <v>39295</v>
      </c>
      <c r="D333" s="8">
        <f t="shared" si="35"/>
        <v>14</v>
      </c>
      <c r="E333" s="9" t="str">
        <f t="shared" si="36"/>
        <v>IPCA-E</v>
      </c>
      <c r="F333" s="10">
        <f>VLOOKUP(C333,'[1]Composição de Índices'!$A$2:$AB$500,D333)</f>
        <v>4.1999999999999997E-3</v>
      </c>
      <c r="G333" s="11">
        <f t="shared" si="37"/>
        <v>4.1999999999999997E-3</v>
      </c>
      <c r="H333" s="12">
        <f t="shared" si="34"/>
        <v>6.4075734127994011</v>
      </c>
    </row>
    <row r="334" spans="3:8" x14ac:dyDescent="0.2">
      <c r="C334" s="13">
        <v>39326</v>
      </c>
      <c r="D334" s="8">
        <f t="shared" si="35"/>
        <v>14</v>
      </c>
      <c r="E334" s="9" t="str">
        <f t="shared" si="36"/>
        <v>IPCA-E</v>
      </c>
      <c r="F334" s="10">
        <f>VLOOKUP(C334,'[1]Composição de Índices'!$A$2:$AB$500,D334)</f>
        <v>2.8999999999999998E-3</v>
      </c>
      <c r="G334" s="11">
        <f t="shared" si="37"/>
        <v>2.8999999999999998E-3</v>
      </c>
      <c r="H334" s="12">
        <f t="shared" si="34"/>
        <v>6.4344852211331585</v>
      </c>
    </row>
    <row r="335" spans="3:8" x14ac:dyDescent="0.2">
      <c r="C335" s="13">
        <v>39356</v>
      </c>
      <c r="D335" s="8">
        <f t="shared" si="35"/>
        <v>14</v>
      </c>
      <c r="E335" s="9" t="str">
        <f t="shared" si="36"/>
        <v>IPCA-E</v>
      </c>
      <c r="F335" s="10">
        <f>VLOOKUP(C335,'[1]Composição de Índices'!$A$2:$AB$500,D335)</f>
        <v>2.3999999999999998E-3</v>
      </c>
      <c r="G335" s="11">
        <f t="shared" si="37"/>
        <v>2.3999999999999998E-3</v>
      </c>
      <c r="H335" s="12">
        <f t="shared" si="34"/>
        <v>6.4531452282744439</v>
      </c>
    </row>
    <row r="336" spans="3:8" x14ac:dyDescent="0.2">
      <c r="C336" s="13">
        <v>39387</v>
      </c>
      <c r="D336" s="8">
        <f t="shared" si="35"/>
        <v>14</v>
      </c>
      <c r="E336" s="9" t="str">
        <f t="shared" si="36"/>
        <v>IPCA-E</v>
      </c>
      <c r="F336" s="10">
        <f>VLOOKUP(C336,'[1]Composição de Índices'!$A$2:$AB$500,D336)</f>
        <v>2.3E-3</v>
      </c>
      <c r="G336" s="11">
        <f t="shared" si="37"/>
        <v>2.3E-3</v>
      </c>
      <c r="H336" s="12">
        <f t="shared" si="34"/>
        <v>6.468632776822302</v>
      </c>
    </row>
    <row r="337" spans="3:8" x14ac:dyDescent="0.2">
      <c r="C337" s="13">
        <v>39417</v>
      </c>
      <c r="D337" s="8">
        <f t="shared" si="35"/>
        <v>14</v>
      </c>
      <c r="E337" s="9" t="str">
        <f t="shared" si="36"/>
        <v>IPCA-E</v>
      </c>
      <c r="F337" s="10">
        <f>VLOOKUP(C337,'[1]Composição de Índices'!$A$2:$AB$500,D337)</f>
        <v>7.0000000000000001E-3</v>
      </c>
      <c r="G337" s="11">
        <f t="shared" si="37"/>
        <v>7.0000000000000001E-3</v>
      </c>
      <c r="H337" s="12">
        <f t="shared" ref="H337:H373" si="38">H336*(1+G336)</f>
        <v>6.4835106322089935</v>
      </c>
    </row>
    <row r="338" spans="3:8" x14ac:dyDescent="0.2">
      <c r="C338" s="13">
        <v>39448</v>
      </c>
      <c r="D338" s="8">
        <f t="shared" si="35"/>
        <v>14</v>
      </c>
      <c r="E338" s="9" t="str">
        <f t="shared" si="36"/>
        <v>IPCA-E</v>
      </c>
      <c r="F338" s="10">
        <f>VLOOKUP(C338,'[1]Composição de Índices'!$A$2:$AB$500,D338)</f>
        <v>7.0000000000000001E-3</v>
      </c>
      <c r="G338" s="11">
        <f t="shared" si="37"/>
        <v>7.0000000000000001E-3</v>
      </c>
      <c r="H338" s="12">
        <f t="shared" si="38"/>
        <v>6.5288952066344557</v>
      </c>
    </row>
    <row r="339" spans="3:8" x14ac:dyDescent="0.2">
      <c r="C339" s="13">
        <v>39479</v>
      </c>
      <c r="D339" s="8">
        <f t="shared" si="35"/>
        <v>14</v>
      </c>
      <c r="E339" s="9" t="str">
        <f t="shared" si="36"/>
        <v>IPCA-E</v>
      </c>
      <c r="F339" s="10">
        <f>VLOOKUP(C339,'[1]Composição de Índices'!$A$2:$AB$500,D339)</f>
        <v>6.4000000000000003E-3</v>
      </c>
      <c r="G339" s="11">
        <f t="shared" si="37"/>
        <v>6.4000000000000003E-3</v>
      </c>
      <c r="H339" s="12">
        <f t="shared" si="38"/>
        <v>6.574597473080896</v>
      </c>
    </row>
    <row r="340" spans="3:8" x14ac:dyDescent="0.2">
      <c r="C340" s="13">
        <v>39508</v>
      </c>
      <c r="D340" s="8">
        <f t="shared" si="35"/>
        <v>14</v>
      </c>
      <c r="E340" s="9" t="str">
        <f t="shared" si="36"/>
        <v>IPCA-E</v>
      </c>
      <c r="F340" s="10">
        <f>VLOOKUP(C340,'[1]Composição de Índices'!$A$2:$AB$500,D340)</f>
        <v>2.3E-3</v>
      </c>
      <c r="G340" s="11">
        <f t="shared" si="37"/>
        <v>2.3E-3</v>
      </c>
      <c r="H340" s="12">
        <f t="shared" si="38"/>
        <v>6.6166748969086138</v>
      </c>
    </row>
    <row r="341" spans="3:8" x14ac:dyDescent="0.2">
      <c r="C341" s="13">
        <v>39539</v>
      </c>
      <c r="D341" s="8">
        <f t="shared" si="35"/>
        <v>14</v>
      </c>
      <c r="E341" s="9" t="str">
        <f t="shared" si="36"/>
        <v>IPCA-E</v>
      </c>
      <c r="F341" s="10">
        <f>VLOOKUP(C341,'[1]Composição de Índices'!$A$2:$AB$500,D341)</f>
        <v>5.8999999999999999E-3</v>
      </c>
      <c r="G341" s="11">
        <f t="shared" si="37"/>
        <v>5.8999999999999999E-3</v>
      </c>
      <c r="H341" s="12">
        <f t="shared" si="38"/>
        <v>6.6318932491715037</v>
      </c>
    </row>
    <row r="342" spans="3:8" x14ac:dyDescent="0.2">
      <c r="C342" s="13">
        <v>39569</v>
      </c>
      <c r="D342" s="8">
        <f t="shared" si="35"/>
        <v>14</v>
      </c>
      <c r="E342" s="9" t="str">
        <f t="shared" si="36"/>
        <v>IPCA-E</v>
      </c>
      <c r="F342" s="10">
        <f>VLOOKUP(C342,'[1]Composição de Índices'!$A$2:$AB$500,D342)</f>
        <v>5.5999999999999999E-3</v>
      </c>
      <c r="G342" s="11">
        <f t="shared" si="37"/>
        <v>5.5999999999999999E-3</v>
      </c>
      <c r="H342" s="12">
        <f t="shared" si="38"/>
        <v>6.6710214193416153</v>
      </c>
    </row>
    <row r="343" spans="3:8" x14ac:dyDescent="0.2">
      <c r="C343" s="13">
        <v>39600</v>
      </c>
      <c r="D343" s="8">
        <f t="shared" si="35"/>
        <v>14</v>
      </c>
      <c r="E343" s="9" t="str">
        <f t="shared" si="36"/>
        <v>IPCA-E</v>
      </c>
      <c r="F343" s="10">
        <f>VLOOKUP(C343,'[1]Composição de Índices'!$A$2:$AB$500,D343)</f>
        <v>8.9999999999999993E-3</v>
      </c>
      <c r="G343" s="11">
        <f t="shared" si="37"/>
        <v>8.9999999999999993E-3</v>
      </c>
      <c r="H343" s="12">
        <f t="shared" si="38"/>
        <v>6.7083791392899288</v>
      </c>
    </row>
    <row r="344" spans="3:8" x14ac:dyDescent="0.2">
      <c r="C344" s="13">
        <v>39630</v>
      </c>
      <c r="D344" s="8">
        <f t="shared" si="35"/>
        <v>14</v>
      </c>
      <c r="E344" s="9" t="str">
        <f t="shared" si="36"/>
        <v>IPCA-E</v>
      </c>
      <c r="F344" s="10">
        <f>VLOOKUP(C344,'[1]Composição de Índices'!$A$2:$AB$500,D344)</f>
        <v>6.3E-3</v>
      </c>
      <c r="G344" s="11">
        <f t="shared" si="37"/>
        <v>6.3E-3</v>
      </c>
      <c r="H344" s="12">
        <f t="shared" si="38"/>
        <v>6.7687545515435374</v>
      </c>
    </row>
    <row r="345" spans="3:8" x14ac:dyDescent="0.2">
      <c r="C345" s="13">
        <v>39661</v>
      </c>
      <c r="D345" s="8">
        <f t="shared" si="35"/>
        <v>14</v>
      </c>
      <c r="E345" s="9" t="str">
        <f t="shared" si="36"/>
        <v>IPCA-E</v>
      </c>
      <c r="F345" s="10">
        <f>VLOOKUP(C345,'[1]Composição de Índices'!$A$2:$AB$500,D345)</f>
        <v>3.5000000000000001E-3</v>
      </c>
      <c r="G345" s="11">
        <f t="shared" si="37"/>
        <v>3.5000000000000001E-3</v>
      </c>
      <c r="H345" s="12">
        <f t="shared" si="38"/>
        <v>6.8113977052182619</v>
      </c>
    </row>
    <row r="346" spans="3:8" x14ac:dyDescent="0.2">
      <c r="C346" s="13">
        <v>39692</v>
      </c>
      <c r="D346" s="8">
        <f t="shared" si="35"/>
        <v>14</v>
      </c>
      <c r="E346" s="9" t="str">
        <f t="shared" si="36"/>
        <v>IPCA-E</v>
      </c>
      <c r="F346" s="10">
        <f>VLOOKUP(C346,'[1]Composição de Índices'!$A$2:$AB$500,D346)</f>
        <v>2.5999999999999999E-3</v>
      </c>
      <c r="G346" s="11">
        <f t="shared" si="37"/>
        <v>2.5999999999999999E-3</v>
      </c>
      <c r="H346" s="12">
        <f t="shared" si="38"/>
        <v>6.8352375971865262</v>
      </c>
    </row>
    <row r="347" spans="3:8" x14ac:dyDescent="0.2">
      <c r="C347" s="13">
        <v>39722</v>
      </c>
      <c r="D347" s="8">
        <f t="shared" si="35"/>
        <v>14</v>
      </c>
      <c r="E347" s="9" t="str">
        <f t="shared" si="36"/>
        <v>IPCA-E</v>
      </c>
      <c r="F347" s="10">
        <f>VLOOKUP(C347,'[1]Composição de Índices'!$A$2:$AB$500,D347)</f>
        <v>3.0000000000000001E-3</v>
      </c>
      <c r="G347" s="11">
        <f t="shared" si="37"/>
        <v>3.0000000000000001E-3</v>
      </c>
      <c r="H347" s="12">
        <f t="shared" si="38"/>
        <v>6.8530092149392106</v>
      </c>
    </row>
    <row r="348" spans="3:8" x14ac:dyDescent="0.2">
      <c r="C348" s="13">
        <v>39753</v>
      </c>
      <c r="D348" s="8">
        <f t="shared" si="35"/>
        <v>14</v>
      </c>
      <c r="E348" s="9" t="str">
        <f t="shared" si="36"/>
        <v>IPCA-E</v>
      </c>
      <c r="F348" s="10">
        <f>VLOOKUP(C348,'[1]Composição de Índices'!$A$2:$AB$500,D348)</f>
        <v>4.8999999999999998E-3</v>
      </c>
      <c r="G348" s="11">
        <f t="shared" si="37"/>
        <v>4.8999999999999998E-3</v>
      </c>
      <c r="H348" s="12">
        <f t="shared" si="38"/>
        <v>6.8735682425840272</v>
      </c>
    </row>
    <row r="349" spans="3:8" x14ac:dyDescent="0.2">
      <c r="C349" s="13">
        <v>39783</v>
      </c>
      <c r="D349" s="8">
        <f t="shared" si="35"/>
        <v>14</v>
      </c>
      <c r="E349" s="9" t="str">
        <f t="shared" si="36"/>
        <v>IPCA-E</v>
      </c>
      <c r="F349" s="10">
        <f>VLOOKUP(C349,'[1]Composição de Índices'!$A$2:$AB$500,D349)</f>
        <v>2.8999999999999998E-3</v>
      </c>
      <c r="G349" s="11">
        <f t="shared" si="37"/>
        <v>2.8999999999999998E-3</v>
      </c>
      <c r="H349" s="12">
        <f t="shared" si="38"/>
        <v>6.9072487269726883</v>
      </c>
    </row>
    <row r="350" spans="3:8" x14ac:dyDescent="0.2">
      <c r="C350" s="13">
        <v>39814</v>
      </c>
      <c r="D350" s="8">
        <f t="shared" si="35"/>
        <v>14</v>
      </c>
      <c r="E350" s="9" t="str">
        <f t="shared" si="36"/>
        <v>IPCA-E</v>
      </c>
      <c r="F350" s="10">
        <f>VLOOKUP(C350,'[1]Composição de Índices'!$A$2:$AB$500,D350)</f>
        <v>4.0000000000000001E-3</v>
      </c>
      <c r="G350" s="11">
        <f t="shared" si="37"/>
        <v>4.0000000000000001E-3</v>
      </c>
      <c r="H350" s="12">
        <f t="shared" si="38"/>
        <v>6.9272797482809088</v>
      </c>
    </row>
    <row r="351" spans="3:8" x14ac:dyDescent="0.2">
      <c r="C351" s="13">
        <v>39845</v>
      </c>
      <c r="D351" s="8">
        <f t="shared" ref="D351:D372" si="39">D350</f>
        <v>14</v>
      </c>
      <c r="E351" s="9" t="str">
        <f t="shared" si="36"/>
        <v>IPCA-E</v>
      </c>
      <c r="F351" s="10">
        <f>VLOOKUP(C351,'[1]Composição de Índices'!$A$2:$AB$500,D351)</f>
        <v>6.3E-3</v>
      </c>
      <c r="G351" s="11">
        <f t="shared" si="37"/>
        <v>6.3E-3</v>
      </c>
      <c r="H351" s="12">
        <f t="shared" si="38"/>
        <v>6.9549888672740323</v>
      </c>
    </row>
    <row r="352" spans="3:8" x14ac:dyDescent="0.2">
      <c r="C352" s="13">
        <v>39873</v>
      </c>
      <c r="D352" s="8">
        <f t="shared" si="39"/>
        <v>14</v>
      </c>
      <c r="E352" s="9" t="str">
        <f t="shared" si="36"/>
        <v>IPCA-E</v>
      </c>
      <c r="F352" s="10">
        <f>VLOOKUP(C352,'[1]Composição de Índices'!$A$2:$AB$500,D352)</f>
        <v>1.1000000000000001E-3</v>
      </c>
      <c r="G352" s="11">
        <f t="shared" si="37"/>
        <v>1.1000000000000001E-3</v>
      </c>
      <c r="H352" s="12">
        <f t="shared" si="38"/>
        <v>6.9988052971378583</v>
      </c>
    </row>
    <row r="353" spans="3:8" x14ac:dyDescent="0.2">
      <c r="C353" s="13">
        <v>39904</v>
      </c>
      <c r="D353" s="8">
        <f t="shared" si="39"/>
        <v>14</v>
      </c>
      <c r="E353" s="9" t="str">
        <f t="shared" si="36"/>
        <v>IPCA-E</v>
      </c>
      <c r="F353" s="10">
        <f>VLOOKUP(C353,'[1]Composição de Índices'!$A$2:$AB$500,D353)</f>
        <v>3.5999999999999999E-3</v>
      </c>
      <c r="G353" s="11">
        <f t="shared" si="37"/>
        <v>3.5999999999999999E-3</v>
      </c>
      <c r="H353" s="12">
        <f t="shared" si="38"/>
        <v>7.0065039829647109</v>
      </c>
    </row>
    <row r="354" spans="3:8" x14ac:dyDescent="0.2">
      <c r="C354" s="13">
        <v>39934</v>
      </c>
      <c r="D354" s="8">
        <f t="shared" si="39"/>
        <v>14</v>
      </c>
      <c r="E354" s="9" t="str">
        <f t="shared" si="36"/>
        <v>IPCA-E</v>
      </c>
      <c r="F354" s="10">
        <f>VLOOKUP(C354,'[1]Composição de Índices'!$A$2:$AB$500,D354)</f>
        <v>5.8999999999999999E-3</v>
      </c>
      <c r="G354" s="11">
        <f t="shared" si="37"/>
        <v>5.8999999999999999E-3</v>
      </c>
      <c r="H354" s="12">
        <f t="shared" si="38"/>
        <v>7.031727397303384</v>
      </c>
    </row>
    <row r="355" spans="3:8" x14ac:dyDescent="0.2">
      <c r="C355" s="13">
        <v>39965</v>
      </c>
      <c r="D355" s="8">
        <f t="shared" si="39"/>
        <v>14</v>
      </c>
      <c r="E355" s="9" t="str">
        <f t="shared" si="36"/>
        <v>IPCA-E</v>
      </c>
      <c r="F355" s="10">
        <f>VLOOKUP(C355,'[1]Composição de Índices'!$A$2:$AB$500,D355)</f>
        <v>3.8E-3</v>
      </c>
      <c r="G355" s="11">
        <f t="shared" si="37"/>
        <v>3.8E-3</v>
      </c>
      <c r="H355" s="12">
        <f t="shared" si="38"/>
        <v>7.073214588947474</v>
      </c>
    </row>
    <row r="356" spans="3:8" x14ac:dyDescent="0.2">
      <c r="C356" s="13">
        <v>39995</v>
      </c>
      <c r="D356" s="8">
        <f t="shared" si="39"/>
        <v>14</v>
      </c>
      <c r="E356" s="9" t="str">
        <f t="shared" si="36"/>
        <v>IPCA-E</v>
      </c>
      <c r="F356" s="10">
        <f>VLOOKUP(C356,'[1]Composição de Índices'!$A$2:$AB$500,D356)</f>
        <v>2.2000000000000001E-3</v>
      </c>
      <c r="G356" s="11">
        <f t="shared" si="37"/>
        <v>2.2000000000000001E-3</v>
      </c>
      <c r="H356" s="12">
        <f t="shared" si="38"/>
        <v>7.1000928043854747</v>
      </c>
    </row>
    <row r="357" spans="3:8" x14ac:dyDescent="0.2">
      <c r="C357" s="13">
        <v>40026</v>
      </c>
      <c r="D357" s="8">
        <f t="shared" si="39"/>
        <v>14</v>
      </c>
      <c r="E357" s="9" t="str">
        <f t="shared" si="36"/>
        <v>IPCA-E</v>
      </c>
      <c r="F357" s="10">
        <f>VLOOKUP(C357,'[1]Composição de Índices'!$A$2:$AB$500,D357)</f>
        <v>2.3E-3</v>
      </c>
      <c r="G357" s="11">
        <f t="shared" si="37"/>
        <v>2.3E-3</v>
      </c>
      <c r="H357" s="12">
        <f t="shared" si="38"/>
        <v>7.1157130085551223</v>
      </c>
    </row>
    <row r="358" spans="3:8" x14ac:dyDescent="0.2">
      <c r="C358" s="13">
        <v>40057</v>
      </c>
      <c r="D358" s="8">
        <f t="shared" si="39"/>
        <v>14</v>
      </c>
      <c r="E358" s="9" t="str">
        <f t="shared" si="36"/>
        <v>IPCA-E</v>
      </c>
      <c r="F358" s="10">
        <f>VLOOKUP(C358,'[1]Composição de Índices'!$A$2:$AB$500,D358)</f>
        <v>1.9E-3</v>
      </c>
      <c r="G358" s="11">
        <f t="shared" si="37"/>
        <v>1.9E-3</v>
      </c>
      <c r="H358" s="12">
        <f t="shared" si="38"/>
        <v>7.1320791484747987</v>
      </c>
    </row>
    <row r="359" spans="3:8" x14ac:dyDescent="0.2">
      <c r="C359" s="13">
        <v>40087</v>
      </c>
      <c r="D359" s="8">
        <f t="shared" si="39"/>
        <v>14</v>
      </c>
      <c r="E359" s="9" t="str">
        <f t="shared" si="36"/>
        <v>IPCA-E</v>
      </c>
      <c r="F359" s="10">
        <f>VLOOKUP(C359,'[1]Composição de Índices'!$A$2:$AB$500,D359)</f>
        <v>1.8E-3</v>
      </c>
      <c r="G359" s="11">
        <f t="shared" si="37"/>
        <v>1.8E-3</v>
      </c>
      <c r="H359" s="12">
        <f t="shared" si="38"/>
        <v>7.145630098856901</v>
      </c>
    </row>
    <row r="360" spans="3:8" x14ac:dyDescent="0.2">
      <c r="C360" s="13">
        <v>40118</v>
      </c>
      <c r="D360" s="8">
        <f t="shared" si="39"/>
        <v>14</v>
      </c>
      <c r="E360" s="9" t="str">
        <f t="shared" si="36"/>
        <v>IPCA-E</v>
      </c>
      <c r="F360" s="10">
        <f>VLOOKUP(C360,'[1]Composição de Índices'!$A$2:$AB$500,D360)</f>
        <v>4.4000000000000003E-3</v>
      </c>
      <c r="G360" s="11">
        <f t="shared" si="37"/>
        <v>4.4000000000000003E-3</v>
      </c>
      <c r="H360" s="12">
        <f t="shared" si="38"/>
        <v>7.1584922330348437</v>
      </c>
    </row>
    <row r="361" spans="3:8" x14ac:dyDescent="0.2">
      <c r="C361" s="13">
        <v>40148</v>
      </c>
      <c r="D361" s="8">
        <f t="shared" si="39"/>
        <v>14</v>
      </c>
      <c r="E361" s="9" t="str">
        <f t="shared" si="36"/>
        <v>IPCA-E</v>
      </c>
      <c r="F361" s="10">
        <f>VLOOKUP(C361,'[1]Composição de Índices'!$A$2:$AB$500,D361)</f>
        <v>3.8E-3</v>
      </c>
      <c r="G361" s="11">
        <f t="shared" si="37"/>
        <v>3.8E-3</v>
      </c>
      <c r="H361" s="12">
        <f t="shared" si="38"/>
        <v>7.1899895988601967</v>
      </c>
    </row>
    <row r="362" spans="3:8" x14ac:dyDescent="0.2">
      <c r="C362" s="13">
        <v>40179</v>
      </c>
      <c r="D362" s="8">
        <f t="shared" si="39"/>
        <v>14</v>
      </c>
      <c r="E362" s="9" t="str">
        <f t="shared" si="36"/>
        <v>IPCA-E</v>
      </c>
      <c r="F362" s="10">
        <f>VLOOKUP(C362,'[1]Composição de Índices'!$A$2:$AB$500,D362)</f>
        <v>5.1999999999999998E-3</v>
      </c>
      <c r="G362" s="11">
        <f t="shared" si="37"/>
        <v>5.1999999999999998E-3</v>
      </c>
      <c r="H362" s="12">
        <f t="shared" si="38"/>
        <v>7.2173115593358661</v>
      </c>
    </row>
    <row r="363" spans="3:8" x14ac:dyDescent="0.2">
      <c r="C363" s="13">
        <v>40210</v>
      </c>
      <c r="D363" s="8">
        <f t="shared" si="39"/>
        <v>14</v>
      </c>
      <c r="E363" s="9" t="str">
        <f t="shared" si="36"/>
        <v>IPCA-E</v>
      </c>
      <c r="F363" s="10">
        <f>VLOOKUP(C363,'[1]Composição de Índices'!$A$2:$AB$500,D363)</f>
        <v>9.4000000000000004E-3</v>
      </c>
      <c r="G363" s="11">
        <f t="shared" si="37"/>
        <v>9.4000000000000004E-3</v>
      </c>
      <c r="H363" s="12">
        <f t="shared" si="38"/>
        <v>7.2548415794444132</v>
      </c>
    </row>
    <row r="364" spans="3:8" x14ac:dyDescent="0.2">
      <c r="C364" s="13">
        <v>40238</v>
      </c>
      <c r="D364" s="8">
        <f t="shared" si="39"/>
        <v>14</v>
      </c>
      <c r="E364" s="9" t="str">
        <f t="shared" si="36"/>
        <v>IPCA-E</v>
      </c>
      <c r="F364" s="10">
        <f>VLOOKUP(C364,'[1]Composição de Índices'!$A$2:$AB$500,D364)</f>
        <v>5.4999999999999997E-3</v>
      </c>
      <c r="G364" s="11">
        <f t="shared" si="37"/>
        <v>5.4999999999999997E-3</v>
      </c>
      <c r="H364" s="12">
        <f t="shared" si="38"/>
        <v>7.3230370902911917</v>
      </c>
    </row>
    <row r="365" spans="3:8" x14ac:dyDescent="0.2">
      <c r="C365" s="13">
        <v>40269</v>
      </c>
      <c r="D365" s="8">
        <f t="shared" si="39"/>
        <v>14</v>
      </c>
      <c r="E365" s="9" t="str">
        <f t="shared" si="36"/>
        <v>IPCA-E</v>
      </c>
      <c r="F365" s="10">
        <f>VLOOKUP(C365,'[1]Composição de Índices'!$A$2:$AB$500,D365)</f>
        <v>4.7999999999999996E-3</v>
      </c>
      <c r="G365" s="11">
        <f t="shared" si="37"/>
        <v>4.7999999999999996E-3</v>
      </c>
      <c r="H365" s="12">
        <f t="shared" si="38"/>
        <v>7.3633137942877935</v>
      </c>
    </row>
    <row r="366" spans="3:8" x14ac:dyDescent="0.2">
      <c r="C366" s="13">
        <v>40299</v>
      </c>
      <c r="D366" s="8">
        <f t="shared" si="39"/>
        <v>14</v>
      </c>
      <c r="E366" s="9" t="str">
        <f t="shared" si="36"/>
        <v>IPCA-E</v>
      </c>
      <c r="F366" s="10">
        <f>VLOOKUP(C366,'[1]Composição de Índices'!$A$2:$AB$500,D366)</f>
        <v>6.3E-3</v>
      </c>
      <c r="G366" s="11">
        <f t="shared" si="37"/>
        <v>6.3E-3</v>
      </c>
      <c r="H366" s="12">
        <f t="shared" si="38"/>
        <v>7.3986577005003742</v>
      </c>
    </row>
    <row r="367" spans="3:8" x14ac:dyDescent="0.2">
      <c r="C367" s="13">
        <v>40330</v>
      </c>
      <c r="D367" s="8">
        <f t="shared" si="39"/>
        <v>14</v>
      </c>
      <c r="E367" s="9" t="str">
        <f t="shared" si="36"/>
        <v>IPCA-E</v>
      </c>
      <c r="F367" s="10">
        <f>VLOOKUP(C367,'[1]Composição de Índices'!$A$2:$AB$500,D367)</f>
        <v>1.9E-3</v>
      </c>
      <c r="G367" s="11">
        <f t="shared" si="37"/>
        <v>1.9E-3</v>
      </c>
      <c r="H367" s="12">
        <f t="shared" si="38"/>
        <v>7.4452692440135264</v>
      </c>
    </row>
    <row r="368" spans="3:8" x14ac:dyDescent="0.2">
      <c r="C368" s="13">
        <v>40360</v>
      </c>
      <c r="D368" s="8">
        <f t="shared" si="39"/>
        <v>14</v>
      </c>
      <c r="E368" s="9" t="str">
        <f t="shared" si="36"/>
        <v>IPCA-E</v>
      </c>
      <c r="F368" s="10">
        <f>VLOOKUP(C368,'[1]Composição de Índices'!$A$2:$AB$500,D368)</f>
        <v>-8.9999999999999998E-4</v>
      </c>
      <c r="G368" s="11">
        <f t="shared" si="37"/>
        <v>-8.9999999999999998E-4</v>
      </c>
      <c r="H368" s="12">
        <f t="shared" si="38"/>
        <v>7.4594152555771522</v>
      </c>
    </row>
    <row r="369" spans="3:8" x14ac:dyDescent="0.2">
      <c r="C369" s="13">
        <v>40391</v>
      </c>
      <c r="D369" s="8">
        <f t="shared" si="39"/>
        <v>14</v>
      </c>
      <c r="E369" s="9" t="str">
        <f t="shared" si="36"/>
        <v>IPCA-E</v>
      </c>
      <c r="F369" s="10">
        <f>VLOOKUP(C369,'[1]Composição de Índices'!$A$2:$AB$500,D369)</f>
        <v>-5.0000000000000001E-4</v>
      </c>
      <c r="G369" s="11">
        <f t="shared" si="37"/>
        <v>-5.0000000000000001E-4</v>
      </c>
      <c r="H369" s="12">
        <f t="shared" si="38"/>
        <v>7.4527017818471331</v>
      </c>
    </row>
    <row r="370" spans="3:8" x14ac:dyDescent="0.2">
      <c r="C370" s="13">
        <v>40422</v>
      </c>
      <c r="D370" s="8">
        <f t="shared" si="39"/>
        <v>14</v>
      </c>
      <c r="E370" s="9" t="str">
        <f t="shared" si="36"/>
        <v>IPCA-E</v>
      </c>
      <c r="F370" s="10">
        <f>VLOOKUP(C370,'[1]Composição de Índices'!$A$2:$AB$500,D370)</f>
        <v>3.0999999999999999E-3</v>
      </c>
      <c r="G370" s="11">
        <f t="shared" si="37"/>
        <v>3.0999999999999999E-3</v>
      </c>
      <c r="H370" s="12">
        <f t="shared" si="38"/>
        <v>7.4489754309562102</v>
      </c>
    </row>
    <row r="371" spans="3:8" x14ac:dyDescent="0.2">
      <c r="C371" s="13">
        <v>40452</v>
      </c>
      <c r="D371" s="8">
        <f t="shared" si="39"/>
        <v>14</v>
      </c>
      <c r="E371" s="9" t="str">
        <f t="shared" si="36"/>
        <v>IPCA-E</v>
      </c>
      <c r="F371" s="10">
        <f>VLOOKUP(C371,'[1]Composição de Índices'!$A$2:$AB$500,D371)</f>
        <v>6.1999999999999998E-3</v>
      </c>
      <c r="G371" s="11">
        <f t="shared" si="37"/>
        <v>6.1999999999999998E-3</v>
      </c>
      <c r="H371" s="12">
        <f t="shared" si="38"/>
        <v>7.4720672547921749</v>
      </c>
    </row>
    <row r="372" spans="3:8" x14ac:dyDescent="0.2">
      <c r="C372" s="13">
        <v>40483</v>
      </c>
      <c r="D372" s="8">
        <f t="shared" si="39"/>
        <v>14</v>
      </c>
      <c r="E372" s="9" t="str">
        <f t="shared" si="36"/>
        <v>IPCA-E</v>
      </c>
      <c r="F372" s="10">
        <f>VLOOKUP(C372,'[1]Composição de Índices'!$A$2:$AB$500,D372)</f>
        <v>8.6E-3</v>
      </c>
      <c r="G372" s="11">
        <f t="shared" si="37"/>
        <v>8.6E-3</v>
      </c>
      <c r="H372" s="12">
        <f t="shared" si="38"/>
        <v>7.518394071771886</v>
      </c>
    </row>
    <row r="373" spans="3:8" x14ac:dyDescent="0.2">
      <c r="C373" s="13">
        <v>40513</v>
      </c>
      <c r="D373" s="8">
        <f>D372</f>
        <v>14</v>
      </c>
      <c r="E373" s="9" t="str">
        <f>VLOOKUP(D373,$A$2:$B$26,2)</f>
        <v>IPCA-E</v>
      </c>
      <c r="F373" s="10">
        <f>VLOOKUP(C373,'[1]Composição de Índices'!$A$2:$AB$500,D373)</f>
        <v>6.8999999999999999E-3</v>
      </c>
      <c r="G373" s="11">
        <f t="shared" si="37"/>
        <v>6.8999999999999999E-3</v>
      </c>
      <c r="H373" s="12">
        <f t="shared" si="38"/>
        <v>7.583052260789124</v>
      </c>
    </row>
    <row r="374" spans="3:8" x14ac:dyDescent="0.2">
      <c r="C374" s="13">
        <v>40544</v>
      </c>
      <c r="D374" s="8">
        <f t="shared" ref="D374:D385" si="40">D373</f>
        <v>14</v>
      </c>
      <c r="E374" s="9" t="str">
        <f t="shared" ref="E374:E437" si="41">VLOOKUP(D374,$A$2:$B$26,2)</f>
        <v>IPCA-E</v>
      </c>
      <c r="F374" s="10">
        <f>VLOOKUP(C374,'[1]Composição de Índices'!$A$2:$AB$500,D374)</f>
        <v>7.6E-3</v>
      </c>
      <c r="G374" s="11">
        <f t="shared" si="37"/>
        <v>7.6E-3</v>
      </c>
      <c r="H374" s="12">
        <f t="shared" ref="H374:H385" si="42">H373*(1+G373)</f>
        <v>7.635375321388568</v>
      </c>
    </row>
    <row r="375" spans="3:8" x14ac:dyDescent="0.2">
      <c r="C375" s="13">
        <v>40575</v>
      </c>
      <c r="D375" s="8">
        <f t="shared" si="40"/>
        <v>14</v>
      </c>
      <c r="E375" s="9" t="str">
        <f t="shared" si="41"/>
        <v>IPCA-E</v>
      </c>
      <c r="F375" s="10">
        <f>VLOOKUP(C375,'[1]Composição de Índices'!$A$2:$AB$500,D375)</f>
        <v>9.7000000000000003E-3</v>
      </c>
      <c r="G375" s="11">
        <f t="shared" si="37"/>
        <v>9.7000000000000003E-3</v>
      </c>
      <c r="H375" s="12">
        <f t="shared" si="42"/>
        <v>7.6934041738311212</v>
      </c>
    </row>
    <row r="376" spans="3:8" x14ac:dyDescent="0.2">
      <c r="C376" s="13">
        <v>40603</v>
      </c>
      <c r="D376" s="8">
        <f t="shared" si="40"/>
        <v>14</v>
      </c>
      <c r="E376" s="9" t="str">
        <f t="shared" si="41"/>
        <v>IPCA-E</v>
      </c>
      <c r="F376" s="10">
        <f>VLOOKUP(C376,'[1]Composição de Índices'!$A$2:$AB$500,D376)</f>
        <v>6.0000000000000001E-3</v>
      </c>
      <c r="G376" s="11">
        <f t="shared" si="37"/>
        <v>6.0000000000000001E-3</v>
      </c>
      <c r="H376" s="12">
        <f t="shared" si="42"/>
        <v>7.7680301943172836</v>
      </c>
    </row>
    <row r="377" spans="3:8" x14ac:dyDescent="0.2">
      <c r="C377" s="13">
        <v>40634</v>
      </c>
      <c r="D377" s="8">
        <f t="shared" si="40"/>
        <v>14</v>
      </c>
      <c r="E377" s="9" t="str">
        <f t="shared" si="41"/>
        <v>IPCA-E</v>
      </c>
      <c r="F377" s="10">
        <f>VLOOKUP(C377,'[1]Composição de Índices'!$A$2:$AB$500,D377)</f>
        <v>7.7000000000000002E-3</v>
      </c>
      <c r="G377" s="11">
        <f t="shared" si="37"/>
        <v>7.7000000000000002E-3</v>
      </c>
      <c r="H377" s="12">
        <f t="shared" si="42"/>
        <v>7.8146383754831872</v>
      </c>
    </row>
    <row r="378" spans="3:8" x14ac:dyDescent="0.2">
      <c r="C378" s="13">
        <v>40664</v>
      </c>
      <c r="D378" s="8">
        <f t="shared" si="40"/>
        <v>14</v>
      </c>
      <c r="E378" s="9" t="str">
        <f t="shared" si="41"/>
        <v>IPCA-E</v>
      </c>
      <c r="F378" s="10">
        <f>VLOOKUP(C378,'[1]Composição de Índices'!$A$2:$AB$500,D378)</f>
        <v>7.0000000000000001E-3</v>
      </c>
      <c r="G378" s="11">
        <f t="shared" si="37"/>
        <v>7.0000000000000001E-3</v>
      </c>
      <c r="H378" s="12">
        <f t="shared" si="42"/>
        <v>7.8748110909744078</v>
      </c>
    </row>
    <row r="379" spans="3:8" x14ac:dyDescent="0.2">
      <c r="C379" s="13">
        <v>40695</v>
      </c>
      <c r="D379" s="8">
        <f t="shared" si="40"/>
        <v>14</v>
      </c>
      <c r="E379" s="9" t="str">
        <f t="shared" si="41"/>
        <v>IPCA-E</v>
      </c>
      <c r="F379" s="10">
        <f>VLOOKUP(C379,'[1]Composição de Índices'!$A$2:$AB$500,D379)</f>
        <v>2.3E-3</v>
      </c>
      <c r="G379" s="11">
        <f t="shared" si="37"/>
        <v>2.3E-3</v>
      </c>
      <c r="H379" s="12">
        <f t="shared" si="42"/>
        <v>7.9299347686112283</v>
      </c>
    </row>
    <row r="380" spans="3:8" x14ac:dyDescent="0.2">
      <c r="C380" s="13">
        <v>40725</v>
      </c>
      <c r="D380" s="8">
        <f t="shared" si="40"/>
        <v>14</v>
      </c>
      <c r="E380" s="9" t="str">
        <f t="shared" si="41"/>
        <v>IPCA-E</v>
      </c>
      <c r="F380" s="10">
        <f>VLOOKUP(C380,'[1]Composição de Índices'!$A$2:$AB$500,D380)</f>
        <v>1E-3</v>
      </c>
      <c r="G380" s="11">
        <f t="shared" si="37"/>
        <v>1E-3</v>
      </c>
      <c r="H380" s="12">
        <f t="shared" si="42"/>
        <v>7.9481736185790339</v>
      </c>
    </row>
    <row r="381" spans="3:8" x14ac:dyDescent="0.2">
      <c r="C381" s="13">
        <v>40756</v>
      </c>
      <c r="D381" s="8">
        <f t="shared" si="40"/>
        <v>14</v>
      </c>
      <c r="E381" s="9" t="str">
        <f t="shared" si="41"/>
        <v>IPCA-E</v>
      </c>
      <c r="F381" s="10">
        <f>VLOOKUP(C381,'[1]Composição de Índices'!$A$2:$AB$500,D381)</f>
        <v>2.7000000000000001E-3</v>
      </c>
      <c r="G381" s="11">
        <f t="shared" si="37"/>
        <v>2.7000000000000001E-3</v>
      </c>
      <c r="H381" s="12">
        <f t="shared" si="42"/>
        <v>7.956121792197612</v>
      </c>
    </row>
    <row r="382" spans="3:8" x14ac:dyDescent="0.2">
      <c r="C382" s="13">
        <v>40787</v>
      </c>
      <c r="D382" s="8">
        <f t="shared" si="40"/>
        <v>14</v>
      </c>
      <c r="E382" s="9" t="str">
        <f t="shared" si="41"/>
        <v>IPCA-E</v>
      </c>
      <c r="F382" s="10">
        <f>VLOOKUP(C382,'[1]Composição de Índices'!$A$2:$AB$500,D382)</f>
        <v>5.3E-3</v>
      </c>
      <c r="G382" s="11">
        <f t="shared" si="37"/>
        <v>5.3E-3</v>
      </c>
      <c r="H382" s="12">
        <f t="shared" si="42"/>
        <v>7.9776033210365451</v>
      </c>
    </row>
    <row r="383" spans="3:8" x14ac:dyDescent="0.2">
      <c r="C383" s="13">
        <v>40817</v>
      </c>
      <c r="D383" s="8">
        <f t="shared" si="40"/>
        <v>14</v>
      </c>
      <c r="E383" s="9" t="str">
        <f t="shared" si="41"/>
        <v>IPCA-E</v>
      </c>
      <c r="F383" s="10">
        <f>VLOOKUP(C383,'[1]Composição de Índices'!$A$2:$AB$500,D383)</f>
        <v>4.1999999999999997E-3</v>
      </c>
      <c r="G383" s="11">
        <f t="shared" si="37"/>
        <v>4.1999999999999997E-3</v>
      </c>
      <c r="H383" s="12">
        <f t="shared" si="42"/>
        <v>8.0198846186380397</v>
      </c>
    </row>
    <row r="384" spans="3:8" x14ac:dyDescent="0.2">
      <c r="C384" s="13">
        <v>40848</v>
      </c>
      <c r="D384" s="8">
        <f t="shared" si="40"/>
        <v>14</v>
      </c>
      <c r="E384" s="9" t="str">
        <f t="shared" si="41"/>
        <v>IPCA-E</v>
      </c>
      <c r="F384" s="10">
        <f>VLOOKUP(C384,'[1]Composição de Índices'!$A$2:$AB$500,D384)</f>
        <v>4.5999999999999999E-3</v>
      </c>
      <c r="G384" s="11">
        <f t="shared" si="37"/>
        <v>4.5999999999999999E-3</v>
      </c>
      <c r="H384" s="12">
        <f t="shared" si="42"/>
        <v>8.0535681340363201</v>
      </c>
    </row>
    <row r="385" spans="3:8" x14ac:dyDescent="0.2">
      <c r="C385" s="13">
        <v>40878</v>
      </c>
      <c r="D385" s="8">
        <f t="shared" si="40"/>
        <v>14</v>
      </c>
      <c r="E385" s="9" t="str">
        <f t="shared" si="41"/>
        <v>IPCA-E</v>
      </c>
      <c r="F385" s="10">
        <f>VLOOKUP(C385,'[1]Composição de Índices'!$A$2:$AB$500,D385)</f>
        <v>5.5999999999999999E-3</v>
      </c>
      <c r="G385" s="11">
        <f t="shared" si="37"/>
        <v>5.5999999999999999E-3</v>
      </c>
      <c r="H385" s="12">
        <f t="shared" si="42"/>
        <v>8.090614547452887</v>
      </c>
    </row>
    <row r="386" spans="3:8" x14ac:dyDescent="0.2">
      <c r="C386" s="13">
        <v>40909</v>
      </c>
      <c r="D386" s="8">
        <f t="shared" ref="D386:D449" si="43">D385</f>
        <v>14</v>
      </c>
      <c r="E386" s="9" t="str">
        <f t="shared" si="41"/>
        <v>IPCA-E</v>
      </c>
      <c r="F386" s="10">
        <f>VLOOKUP(C386,'[1]Composição de Índices'!$A$2:$AB$500,D386)</f>
        <v>6.4999999999999997E-3</v>
      </c>
      <c r="G386" s="11">
        <f t="shared" si="37"/>
        <v>6.4999999999999997E-3</v>
      </c>
      <c r="H386" s="12">
        <f t="shared" ref="H386:H449" si="44">H385*(1+G385)</f>
        <v>8.1359219889186232</v>
      </c>
    </row>
    <row r="387" spans="3:8" x14ac:dyDescent="0.2">
      <c r="C387" s="13">
        <v>40940</v>
      </c>
      <c r="D387" s="8">
        <f t="shared" si="43"/>
        <v>14</v>
      </c>
      <c r="E387" s="9" t="str">
        <f t="shared" si="41"/>
        <v>IPCA-E</v>
      </c>
      <c r="F387" s="10">
        <f>VLOOKUP(C387,'[1]Composição de Índices'!$A$2:$AB$500,D387)</f>
        <v>5.3E-3</v>
      </c>
      <c r="G387" s="11">
        <f t="shared" ref="G387:G450" si="45">IF(F387="INEXISTENTE","ERRO",F387)</f>
        <v>5.3E-3</v>
      </c>
      <c r="H387" s="12">
        <f t="shared" si="44"/>
        <v>8.1888054818465932</v>
      </c>
    </row>
    <row r="388" spans="3:8" x14ac:dyDescent="0.2">
      <c r="C388" s="13">
        <v>40969</v>
      </c>
      <c r="D388" s="8">
        <f t="shared" si="43"/>
        <v>14</v>
      </c>
      <c r="E388" s="9" t="str">
        <f t="shared" si="41"/>
        <v>IPCA-E</v>
      </c>
      <c r="F388" s="10">
        <f>VLOOKUP(C388,'[1]Composição de Índices'!$A$2:$AB$500,D388)</f>
        <v>2.5000000000000001E-3</v>
      </c>
      <c r="G388" s="11">
        <f t="shared" si="45"/>
        <v>2.5000000000000001E-3</v>
      </c>
      <c r="H388" s="12">
        <f t="shared" si="44"/>
        <v>8.2322061509003817</v>
      </c>
    </row>
    <row r="389" spans="3:8" x14ac:dyDescent="0.2">
      <c r="C389" s="13">
        <v>41000</v>
      </c>
      <c r="D389" s="8">
        <f t="shared" si="43"/>
        <v>14</v>
      </c>
      <c r="E389" s="9" t="str">
        <f t="shared" si="41"/>
        <v>IPCA-E</v>
      </c>
      <c r="F389" s="10">
        <f>VLOOKUP(C389,'[1]Composição de Índices'!$A$2:$AB$500,D389)</f>
        <v>4.3E-3</v>
      </c>
      <c r="G389" s="11">
        <f t="shared" si="45"/>
        <v>4.3E-3</v>
      </c>
      <c r="H389" s="12">
        <f t="shared" si="44"/>
        <v>8.2527866662776326</v>
      </c>
    </row>
    <row r="390" spans="3:8" x14ac:dyDescent="0.2">
      <c r="C390" s="13">
        <v>41030</v>
      </c>
      <c r="D390" s="8">
        <f t="shared" si="43"/>
        <v>14</v>
      </c>
      <c r="E390" s="9" t="str">
        <f t="shared" si="41"/>
        <v>IPCA-E</v>
      </c>
      <c r="F390" s="10">
        <f>VLOOKUP(C390,'[1]Composição de Índices'!$A$2:$AB$500,D390)</f>
        <v>5.1000000000000004E-3</v>
      </c>
      <c r="G390" s="11">
        <f t="shared" si="45"/>
        <v>5.1000000000000004E-3</v>
      </c>
      <c r="H390" s="12">
        <f t="shared" si="44"/>
        <v>8.2882736489426261</v>
      </c>
    </row>
    <row r="391" spans="3:8" x14ac:dyDescent="0.2">
      <c r="C391" s="13">
        <v>41061</v>
      </c>
      <c r="D391" s="8">
        <f>D390</f>
        <v>14</v>
      </c>
      <c r="E391" s="9" t="str">
        <f t="shared" si="41"/>
        <v>IPCA-E</v>
      </c>
      <c r="F391" s="10">
        <f>VLOOKUP(C391,'[1]Composição de Índices'!$A$2:$AB$500,D391)</f>
        <v>1.8E-3</v>
      </c>
      <c r="G391" s="11">
        <f t="shared" si="45"/>
        <v>1.8E-3</v>
      </c>
      <c r="H391" s="12">
        <f t="shared" si="44"/>
        <v>8.3305438445522348</v>
      </c>
    </row>
    <row r="392" spans="3:8" x14ac:dyDescent="0.2">
      <c r="C392" s="13">
        <v>41091</v>
      </c>
      <c r="D392" s="8">
        <f t="shared" si="43"/>
        <v>14</v>
      </c>
      <c r="E392" s="9" t="str">
        <f t="shared" si="41"/>
        <v>IPCA-E</v>
      </c>
      <c r="F392" s="10">
        <f>VLOOKUP(C392,'[1]Composição de Índices'!$A$2:$AB$500,D392)</f>
        <v>3.3E-3</v>
      </c>
      <c r="G392" s="11">
        <f t="shared" si="45"/>
        <v>3.3E-3</v>
      </c>
      <c r="H392" s="12">
        <f t="shared" si="44"/>
        <v>8.3455388234724293</v>
      </c>
    </row>
    <row r="393" spans="3:8" x14ac:dyDescent="0.2">
      <c r="C393" s="13">
        <v>41122</v>
      </c>
      <c r="D393" s="8">
        <f t="shared" si="43"/>
        <v>14</v>
      </c>
      <c r="E393" s="9" t="str">
        <f t="shared" si="41"/>
        <v>IPCA-E</v>
      </c>
      <c r="F393" s="10">
        <f>VLOOKUP(C393,'[1]Composição de Índices'!$A$2:$AB$500,D393)</f>
        <v>3.8999999999999998E-3</v>
      </c>
      <c r="G393" s="11">
        <f t="shared" si="45"/>
        <v>3.8999999999999998E-3</v>
      </c>
      <c r="H393" s="12">
        <f t="shared" si="44"/>
        <v>8.3730791015898891</v>
      </c>
    </row>
    <row r="394" spans="3:8" x14ac:dyDescent="0.2">
      <c r="C394" s="13">
        <v>41153</v>
      </c>
      <c r="D394" s="8">
        <f t="shared" si="43"/>
        <v>14</v>
      </c>
      <c r="E394" s="9" t="str">
        <f t="shared" si="41"/>
        <v>IPCA-E</v>
      </c>
      <c r="F394" s="10">
        <f>VLOOKUP(C394,'[1]Composição de Índices'!$A$2:$AB$500,D394)</f>
        <v>4.7999999999999996E-3</v>
      </c>
      <c r="G394" s="11">
        <f t="shared" si="45"/>
        <v>4.7999999999999996E-3</v>
      </c>
      <c r="H394" s="12">
        <f t="shared" si="44"/>
        <v>8.4057341100860903</v>
      </c>
    </row>
    <row r="395" spans="3:8" x14ac:dyDescent="0.2">
      <c r="C395" s="13">
        <v>41183</v>
      </c>
      <c r="D395" s="8">
        <f t="shared" si="43"/>
        <v>14</v>
      </c>
      <c r="E395" s="9" t="str">
        <f t="shared" si="41"/>
        <v>IPCA-E</v>
      </c>
      <c r="F395" s="10">
        <f>VLOOKUP(C395,'[1]Composição de Índices'!$A$2:$AB$500,D395)</f>
        <v>6.4999999999999997E-3</v>
      </c>
      <c r="G395" s="11">
        <f t="shared" si="45"/>
        <v>6.4999999999999997E-3</v>
      </c>
      <c r="H395" s="12">
        <f t="shared" si="44"/>
        <v>8.4460816338145026</v>
      </c>
    </row>
    <row r="396" spans="3:8" x14ac:dyDescent="0.2">
      <c r="C396" s="13">
        <v>41214</v>
      </c>
      <c r="D396" s="8">
        <f t="shared" si="43"/>
        <v>14</v>
      </c>
      <c r="E396" s="9" t="str">
        <f t="shared" si="41"/>
        <v>IPCA-E</v>
      </c>
      <c r="F396" s="10">
        <f>VLOOKUP(C396,'[1]Composição de Índices'!$A$2:$AB$500,D396)</f>
        <v>5.4000000000000003E-3</v>
      </c>
      <c r="G396" s="11">
        <f t="shared" si="45"/>
        <v>5.4000000000000003E-3</v>
      </c>
      <c r="H396" s="12">
        <f t="shared" si="44"/>
        <v>8.5009811644342967</v>
      </c>
    </row>
    <row r="397" spans="3:8" x14ac:dyDescent="0.2">
      <c r="C397" s="13">
        <v>41244</v>
      </c>
      <c r="D397" s="8">
        <f t="shared" si="43"/>
        <v>14</v>
      </c>
      <c r="E397" s="9" t="str">
        <f t="shared" si="41"/>
        <v>IPCA-E</v>
      </c>
      <c r="F397" s="10">
        <f>VLOOKUP(C397,'[1]Composição de Índices'!$A$2:$AB$500,D397)</f>
        <v>6.8999999999999999E-3</v>
      </c>
      <c r="G397" s="11">
        <f t="shared" si="45"/>
        <v>6.8999999999999999E-3</v>
      </c>
      <c r="H397" s="12">
        <f t="shared" si="44"/>
        <v>8.5468864627222434</v>
      </c>
    </row>
    <row r="398" spans="3:8" x14ac:dyDescent="0.2">
      <c r="C398" s="13">
        <v>41275</v>
      </c>
      <c r="D398" s="8">
        <f t="shared" si="43"/>
        <v>14</v>
      </c>
      <c r="E398" s="9" t="str">
        <f t="shared" si="41"/>
        <v>IPCA-E</v>
      </c>
      <c r="F398" s="10">
        <f>VLOOKUP(C398,'[1]Composição de Índices'!$A$2:$AB$500,D398)</f>
        <v>8.8000000000000005E-3</v>
      </c>
      <c r="G398" s="11">
        <f t="shared" si="45"/>
        <v>8.8000000000000005E-3</v>
      </c>
      <c r="H398" s="12">
        <f t="shared" si="44"/>
        <v>8.6058599793150261</v>
      </c>
    </row>
    <row r="399" spans="3:8" x14ac:dyDescent="0.2">
      <c r="C399" s="13">
        <v>41306</v>
      </c>
      <c r="D399" s="8">
        <f t="shared" si="43"/>
        <v>14</v>
      </c>
      <c r="E399" s="9" t="str">
        <f t="shared" si="41"/>
        <v>IPCA-E</v>
      </c>
      <c r="F399" s="10">
        <f>VLOOKUP(C399,'[1]Composição de Índices'!$A$2:$AB$500,D399)</f>
        <v>6.7999999999999996E-3</v>
      </c>
      <c r="G399" s="11">
        <f t="shared" si="45"/>
        <v>6.7999999999999996E-3</v>
      </c>
      <c r="H399" s="12">
        <f t="shared" si="44"/>
        <v>8.6815915471329976</v>
      </c>
    </row>
    <row r="400" spans="3:8" x14ac:dyDescent="0.2">
      <c r="C400" s="13">
        <v>41334</v>
      </c>
      <c r="D400" s="8">
        <f t="shared" si="43"/>
        <v>14</v>
      </c>
      <c r="E400" s="9" t="str">
        <f t="shared" si="41"/>
        <v>IPCA-E</v>
      </c>
      <c r="F400" s="10">
        <f>VLOOKUP(C400,'[1]Composição de Índices'!$A$2:$AB$500,D400)</f>
        <v>4.8999999999999998E-3</v>
      </c>
      <c r="G400" s="11">
        <f t="shared" si="45"/>
        <v>4.8999999999999998E-3</v>
      </c>
      <c r="H400" s="12">
        <f t="shared" si="44"/>
        <v>8.7406263696535014</v>
      </c>
    </row>
    <row r="401" spans="3:8" x14ac:dyDescent="0.2">
      <c r="C401" s="13">
        <v>41365</v>
      </c>
      <c r="D401" s="8">
        <f t="shared" si="43"/>
        <v>14</v>
      </c>
      <c r="E401" s="9" t="str">
        <f t="shared" si="41"/>
        <v>IPCA-E</v>
      </c>
      <c r="F401" s="10">
        <f>VLOOKUP(C401,'[1]Composição de Índices'!$A$2:$AB$500,D401)</f>
        <v>5.1000000000000004E-3</v>
      </c>
      <c r="G401" s="11">
        <f t="shared" si="45"/>
        <v>5.1000000000000004E-3</v>
      </c>
      <c r="H401" s="12">
        <f t="shared" si="44"/>
        <v>8.7834554388648023</v>
      </c>
    </row>
    <row r="402" spans="3:8" x14ac:dyDescent="0.2">
      <c r="C402" s="13">
        <v>41395</v>
      </c>
      <c r="D402" s="8">
        <f t="shared" si="43"/>
        <v>14</v>
      </c>
      <c r="E402" s="9" t="str">
        <f t="shared" si="41"/>
        <v>IPCA-E</v>
      </c>
      <c r="F402" s="10">
        <f>VLOOKUP(C402,'[1]Composição de Índices'!$A$2:$AB$500,D402)</f>
        <v>4.5999999999999999E-3</v>
      </c>
      <c r="G402" s="11">
        <f t="shared" si="45"/>
        <v>4.5999999999999999E-3</v>
      </c>
      <c r="H402" s="12">
        <f t="shared" si="44"/>
        <v>8.8282510616030141</v>
      </c>
    </row>
    <row r="403" spans="3:8" x14ac:dyDescent="0.2">
      <c r="C403" s="13">
        <v>41426</v>
      </c>
      <c r="D403" s="8">
        <f t="shared" si="43"/>
        <v>14</v>
      </c>
      <c r="E403" s="9" t="str">
        <f t="shared" si="41"/>
        <v>IPCA-E</v>
      </c>
      <c r="F403" s="10">
        <f>VLOOKUP(C403,'[1]Composição de Índices'!$A$2:$AB$500,D403)</f>
        <v>3.8E-3</v>
      </c>
      <c r="G403" s="11">
        <f t="shared" si="45"/>
        <v>3.8E-3</v>
      </c>
      <c r="H403" s="12">
        <f t="shared" si="44"/>
        <v>8.8688610164863881</v>
      </c>
    </row>
    <row r="404" spans="3:8" x14ac:dyDescent="0.2">
      <c r="C404" s="13">
        <v>41456</v>
      </c>
      <c r="D404" s="8">
        <f t="shared" si="43"/>
        <v>14</v>
      </c>
      <c r="E404" s="9" t="str">
        <f t="shared" si="41"/>
        <v>IPCA-E</v>
      </c>
      <c r="F404" s="10">
        <f>VLOOKUP(C404,'[1]Composição de Índices'!$A$2:$AB$500,D404)</f>
        <v>6.9999999999999999E-4</v>
      </c>
      <c r="G404" s="11">
        <f t="shared" si="45"/>
        <v>6.9999999999999999E-4</v>
      </c>
      <c r="H404" s="12">
        <f t="shared" si="44"/>
        <v>8.9025626883490361</v>
      </c>
    </row>
    <row r="405" spans="3:8" x14ac:dyDescent="0.2">
      <c r="C405" s="13">
        <v>41487</v>
      </c>
      <c r="D405" s="8">
        <f t="shared" si="43"/>
        <v>14</v>
      </c>
      <c r="E405" s="9" t="str">
        <f t="shared" si="41"/>
        <v>IPCA-E</v>
      </c>
      <c r="F405" s="10">
        <f>VLOOKUP(C405,'[1]Composição de Índices'!$A$2:$AB$500,D405)</f>
        <v>1.6000000000000001E-3</v>
      </c>
      <c r="G405" s="11">
        <f t="shared" si="45"/>
        <v>1.6000000000000001E-3</v>
      </c>
      <c r="H405" s="12">
        <f t="shared" si="44"/>
        <v>8.9087944822308796</v>
      </c>
    </row>
    <row r="406" spans="3:8" x14ac:dyDescent="0.2">
      <c r="C406" s="13">
        <v>41518</v>
      </c>
      <c r="D406" s="8">
        <f t="shared" si="43"/>
        <v>14</v>
      </c>
      <c r="E406" s="9" t="str">
        <f t="shared" si="41"/>
        <v>IPCA-E</v>
      </c>
      <c r="F406" s="10">
        <f>VLOOKUP(C406,'[1]Composição de Índices'!$A$2:$AB$500,D406)</f>
        <v>2.7000000000000001E-3</v>
      </c>
      <c r="G406" s="11">
        <f t="shared" si="45"/>
        <v>2.7000000000000001E-3</v>
      </c>
      <c r="H406" s="12">
        <f t="shared" si="44"/>
        <v>8.9230485534024488</v>
      </c>
    </row>
    <row r="407" spans="3:8" x14ac:dyDescent="0.2">
      <c r="C407" s="13">
        <v>41548</v>
      </c>
      <c r="D407" s="8">
        <f t="shared" si="43"/>
        <v>14</v>
      </c>
      <c r="E407" s="9" t="str">
        <f t="shared" si="41"/>
        <v>IPCA-E</v>
      </c>
      <c r="F407" s="10">
        <f>VLOOKUP(C407,'[1]Composição de Índices'!$A$2:$AB$500,D407)</f>
        <v>4.7999999999999996E-3</v>
      </c>
      <c r="G407" s="11">
        <f t="shared" si="45"/>
        <v>4.7999999999999996E-3</v>
      </c>
      <c r="H407" s="12">
        <f t="shared" si="44"/>
        <v>8.947140784496634</v>
      </c>
    </row>
    <row r="408" spans="3:8" x14ac:dyDescent="0.2">
      <c r="C408" s="13">
        <v>41579</v>
      </c>
      <c r="D408" s="8">
        <f t="shared" si="43"/>
        <v>14</v>
      </c>
      <c r="E408" s="9" t="str">
        <f t="shared" si="41"/>
        <v>IPCA-E</v>
      </c>
      <c r="F408" s="10">
        <f>VLOOKUP(C408,'[1]Composição de Índices'!$A$2:$AB$500,D408)</f>
        <v>5.7000000000000002E-3</v>
      </c>
      <c r="G408" s="11">
        <f t="shared" si="45"/>
        <v>5.7000000000000002E-3</v>
      </c>
      <c r="H408" s="12">
        <f t="shared" si="44"/>
        <v>8.9900870602622174</v>
      </c>
    </row>
    <row r="409" spans="3:8" x14ac:dyDescent="0.2">
      <c r="C409" s="13">
        <v>41609</v>
      </c>
      <c r="D409" s="8">
        <f t="shared" si="43"/>
        <v>14</v>
      </c>
      <c r="E409" s="9" t="str">
        <f t="shared" si="41"/>
        <v>IPCA-E</v>
      </c>
      <c r="F409" s="10">
        <f>VLOOKUP(C409,'[1]Composição de Índices'!$A$2:$AB$500,D409)</f>
        <v>7.4999999999999997E-3</v>
      </c>
      <c r="G409" s="11">
        <f t="shared" si="45"/>
        <v>7.4999999999999997E-3</v>
      </c>
      <c r="H409" s="12">
        <f t="shared" si="44"/>
        <v>9.0413305565057129</v>
      </c>
    </row>
    <row r="410" spans="3:8" x14ac:dyDescent="0.2">
      <c r="C410" s="13">
        <v>41640</v>
      </c>
      <c r="D410" s="8">
        <f t="shared" si="43"/>
        <v>14</v>
      </c>
      <c r="E410" s="9" t="str">
        <f t="shared" si="41"/>
        <v>IPCA-E</v>
      </c>
      <c r="F410" s="10">
        <f>VLOOKUP(C410,'[1]Composição de Índices'!$A$2:$AB$500,D410)</f>
        <v>6.7000000000000002E-3</v>
      </c>
      <c r="G410" s="11">
        <f t="shared" si="45"/>
        <v>6.7000000000000002E-3</v>
      </c>
      <c r="H410" s="12">
        <f t="shared" si="44"/>
        <v>9.1091405356795061</v>
      </c>
    </row>
    <row r="411" spans="3:8" x14ac:dyDescent="0.2">
      <c r="C411" s="13">
        <v>41671</v>
      </c>
      <c r="D411" s="8">
        <f t="shared" si="43"/>
        <v>14</v>
      </c>
      <c r="E411" s="9" t="str">
        <f t="shared" si="41"/>
        <v>IPCA-E</v>
      </c>
      <c r="F411" s="10">
        <f>VLOOKUP(C411,'[1]Composição de Índices'!$A$2:$AB$500,D411)</f>
        <v>7.0000000000000001E-3</v>
      </c>
      <c r="G411" s="11">
        <f t="shared" si="45"/>
        <v>7.0000000000000001E-3</v>
      </c>
      <c r="H411" s="12">
        <f t="shared" si="44"/>
        <v>9.1701717772685587</v>
      </c>
    </row>
    <row r="412" spans="3:8" x14ac:dyDescent="0.2">
      <c r="C412" s="13">
        <v>41699</v>
      </c>
      <c r="D412" s="8">
        <f t="shared" si="43"/>
        <v>14</v>
      </c>
      <c r="E412" s="9" t="str">
        <f t="shared" si="41"/>
        <v>IPCA-E</v>
      </c>
      <c r="F412" s="10">
        <f>VLOOKUP(C412,'[1]Composição de Índices'!$A$2:$AB$500,D412)</f>
        <v>7.3000000000000001E-3</v>
      </c>
      <c r="G412" s="11">
        <f t="shared" si="45"/>
        <v>7.3000000000000001E-3</v>
      </c>
      <c r="H412" s="12">
        <f t="shared" si="44"/>
        <v>9.234362979709438</v>
      </c>
    </row>
    <row r="413" spans="3:8" x14ac:dyDescent="0.2">
      <c r="C413" s="13">
        <v>41730</v>
      </c>
      <c r="D413" s="8">
        <f t="shared" si="43"/>
        <v>14</v>
      </c>
      <c r="E413" s="9" t="str">
        <f t="shared" si="41"/>
        <v>IPCA-E</v>
      </c>
      <c r="F413" s="10">
        <f>VLOOKUP(C413,'[1]Composição de Índices'!$A$2:$AB$500,D413)</f>
        <v>7.7999999999999996E-3</v>
      </c>
      <c r="G413" s="11">
        <f t="shared" si="45"/>
        <v>7.7999999999999996E-3</v>
      </c>
      <c r="H413" s="12">
        <f t="shared" si="44"/>
        <v>9.3017738294613181</v>
      </c>
    </row>
    <row r="414" spans="3:8" x14ac:dyDescent="0.2">
      <c r="C414" s="13">
        <v>41760</v>
      </c>
      <c r="D414" s="8">
        <f t="shared" si="43"/>
        <v>14</v>
      </c>
      <c r="E414" s="9" t="str">
        <f t="shared" si="41"/>
        <v>IPCA-E</v>
      </c>
      <c r="F414" s="10">
        <f>VLOOKUP(C414,'[1]Composição de Índices'!$A$2:$AB$500,D414)</f>
        <v>5.7999999999999996E-3</v>
      </c>
      <c r="G414" s="11">
        <f t="shared" si="45"/>
        <v>5.7999999999999996E-3</v>
      </c>
      <c r="H414" s="12">
        <f t="shared" si="44"/>
        <v>9.3743276653311174</v>
      </c>
    </row>
    <row r="415" spans="3:8" x14ac:dyDescent="0.2">
      <c r="C415" s="13">
        <v>41791</v>
      </c>
      <c r="D415" s="8">
        <f t="shared" si="43"/>
        <v>14</v>
      </c>
      <c r="E415" s="9" t="str">
        <f t="shared" si="41"/>
        <v>IPCA-E</v>
      </c>
      <c r="F415" s="10">
        <f>VLOOKUP(C415,'[1]Composição de Índices'!$A$2:$AB$500,D415)</f>
        <v>4.7000000000000002E-3</v>
      </c>
      <c r="G415" s="11">
        <f t="shared" si="45"/>
        <v>4.7000000000000002E-3</v>
      </c>
      <c r="H415" s="12">
        <f t="shared" si="44"/>
        <v>9.4286987657900383</v>
      </c>
    </row>
    <row r="416" spans="3:8" x14ac:dyDescent="0.2">
      <c r="C416" s="13">
        <v>41821</v>
      </c>
      <c r="D416" s="8">
        <f t="shared" si="43"/>
        <v>14</v>
      </c>
      <c r="E416" s="9" t="str">
        <f t="shared" si="41"/>
        <v>IPCA-E</v>
      </c>
      <c r="F416" s="10">
        <f>VLOOKUP(C416,'[1]Composição de Índices'!$A$2:$AB$500,D416)</f>
        <v>1.6999999999999999E-3</v>
      </c>
      <c r="G416" s="11">
        <f t="shared" si="45"/>
        <v>1.6999999999999999E-3</v>
      </c>
      <c r="H416" s="12">
        <f t="shared" si="44"/>
        <v>9.4730136499892517</v>
      </c>
    </row>
    <row r="417" spans="3:8" x14ac:dyDescent="0.2">
      <c r="C417" s="13">
        <v>41852</v>
      </c>
      <c r="D417" s="8">
        <f t="shared" si="43"/>
        <v>14</v>
      </c>
      <c r="E417" s="9" t="str">
        <f t="shared" si="41"/>
        <v>IPCA-E</v>
      </c>
      <c r="F417" s="10">
        <f>VLOOKUP(C417,'[1]Composição de Índices'!$A$2:$AB$500,D417)</f>
        <v>1.4E-3</v>
      </c>
      <c r="G417" s="11">
        <f t="shared" si="45"/>
        <v>1.4E-3</v>
      </c>
      <c r="H417" s="12">
        <f t="shared" si="44"/>
        <v>9.4891177731942342</v>
      </c>
    </row>
    <row r="418" spans="3:8" x14ac:dyDescent="0.2">
      <c r="C418" s="13">
        <v>41883</v>
      </c>
      <c r="D418" s="8">
        <f t="shared" si="43"/>
        <v>14</v>
      </c>
      <c r="E418" s="9" t="str">
        <f t="shared" si="41"/>
        <v>IPCA-E</v>
      </c>
      <c r="F418" s="10">
        <f>VLOOKUP(C418,'[1]Composição de Índices'!$A$2:$AB$500,D418)</f>
        <v>3.8999999999999998E-3</v>
      </c>
      <c r="G418" s="11">
        <f t="shared" si="45"/>
        <v>3.8999999999999998E-3</v>
      </c>
      <c r="H418" s="12">
        <f t="shared" si="44"/>
        <v>9.5024025380767068</v>
      </c>
    </row>
    <row r="419" spans="3:8" x14ac:dyDescent="0.2">
      <c r="C419" s="13">
        <v>41913</v>
      </c>
      <c r="D419" s="8">
        <f t="shared" si="43"/>
        <v>14</v>
      </c>
      <c r="E419" s="9" t="str">
        <f t="shared" si="41"/>
        <v>IPCA-E</v>
      </c>
      <c r="F419" s="10">
        <f>VLOOKUP(C419,'[1]Composição de Índices'!$A$2:$AB$500,D419)</f>
        <v>4.7999999999999996E-3</v>
      </c>
      <c r="G419" s="11">
        <f t="shared" si="45"/>
        <v>4.7999999999999996E-3</v>
      </c>
      <c r="H419" s="12">
        <f t="shared" si="44"/>
        <v>9.5394619079752054</v>
      </c>
    </row>
    <row r="420" spans="3:8" x14ac:dyDescent="0.2">
      <c r="C420" s="13">
        <v>41944</v>
      </c>
      <c r="D420" s="8">
        <f t="shared" si="43"/>
        <v>14</v>
      </c>
      <c r="E420" s="9" t="str">
        <f t="shared" si="41"/>
        <v>IPCA-E</v>
      </c>
      <c r="F420" s="10">
        <f>VLOOKUP(C420,'[1]Composição de Índices'!$A$2:$AB$500,D420)</f>
        <v>3.8E-3</v>
      </c>
      <c r="G420" s="11">
        <f t="shared" si="45"/>
        <v>3.8E-3</v>
      </c>
      <c r="H420" s="12">
        <f t="shared" si="44"/>
        <v>9.5852513251334859</v>
      </c>
    </row>
    <row r="421" spans="3:8" x14ac:dyDescent="0.2">
      <c r="C421" s="13">
        <v>41974</v>
      </c>
      <c r="D421" s="8">
        <f t="shared" si="43"/>
        <v>14</v>
      </c>
      <c r="E421" s="9" t="str">
        <f t="shared" si="41"/>
        <v>IPCA-E</v>
      </c>
      <c r="F421" s="10">
        <f>VLOOKUP(C421,'[1]Composição de Índices'!$A$2:$AB$500,D421)</f>
        <v>7.9000000000000008E-3</v>
      </c>
      <c r="G421" s="11">
        <f t="shared" si="45"/>
        <v>7.9000000000000008E-3</v>
      </c>
      <c r="H421" s="12">
        <f t="shared" si="44"/>
        <v>9.6216752801689935</v>
      </c>
    </row>
    <row r="422" spans="3:8" x14ac:dyDescent="0.2">
      <c r="C422" s="13">
        <v>42005</v>
      </c>
      <c r="D422" s="8">
        <f t="shared" si="43"/>
        <v>14</v>
      </c>
      <c r="E422" s="9" t="str">
        <f t="shared" si="41"/>
        <v>IPCA-E</v>
      </c>
      <c r="F422" s="10">
        <f>VLOOKUP(C422,'[1]Composição de Índices'!$A$2:$AB$500,D422)</f>
        <v>8.8999999999999999E-3</v>
      </c>
      <c r="G422" s="11">
        <f t="shared" si="45"/>
        <v>8.8999999999999999E-3</v>
      </c>
      <c r="H422" s="12">
        <f t="shared" si="44"/>
        <v>9.6976865148823279</v>
      </c>
    </row>
    <row r="423" spans="3:8" x14ac:dyDescent="0.2">
      <c r="C423" s="13">
        <v>42036</v>
      </c>
      <c r="D423" s="8">
        <f t="shared" si="43"/>
        <v>14</v>
      </c>
      <c r="E423" s="9" t="str">
        <f t="shared" si="41"/>
        <v>IPCA-E</v>
      </c>
      <c r="F423" s="10">
        <f>VLOOKUP(C423,'[1]Composição de Índices'!$A$2:$AB$500,D423)</f>
        <v>1.3299999999999999E-2</v>
      </c>
      <c r="G423" s="11">
        <f t="shared" si="45"/>
        <v>1.3299999999999999E-2</v>
      </c>
      <c r="H423" s="12">
        <f t="shared" si="44"/>
        <v>9.7839959248647794</v>
      </c>
    </row>
    <row r="424" spans="3:8" x14ac:dyDescent="0.2">
      <c r="C424" s="13">
        <v>42064</v>
      </c>
      <c r="D424" s="8">
        <f t="shared" si="43"/>
        <v>14</v>
      </c>
      <c r="E424" s="9" t="str">
        <f t="shared" si="41"/>
        <v>IPCA-E</v>
      </c>
      <c r="F424" s="10">
        <f>VLOOKUP(C424,'[1]Composição de Índices'!$A$2:$AB$500,D424)</f>
        <v>1.24E-2</v>
      </c>
      <c r="G424" s="11">
        <f t="shared" si="45"/>
        <v>1.24E-2</v>
      </c>
      <c r="H424" s="12">
        <f t="shared" si="44"/>
        <v>9.9141230706654824</v>
      </c>
    </row>
    <row r="425" spans="3:8" x14ac:dyDescent="0.2">
      <c r="C425" s="13">
        <v>42095</v>
      </c>
      <c r="D425" s="8">
        <f t="shared" si="43"/>
        <v>14</v>
      </c>
      <c r="E425" s="9" t="str">
        <f t="shared" si="41"/>
        <v>IPCA-E</v>
      </c>
      <c r="F425" s="10">
        <f>VLOOKUP(C425,'[1]Composição de Índices'!$A$2:$AB$500,D425)</f>
        <v>1.0699999999999999E-2</v>
      </c>
      <c r="G425" s="11">
        <f t="shared" si="45"/>
        <v>1.0699999999999999E-2</v>
      </c>
      <c r="H425" s="12">
        <f t="shared" si="44"/>
        <v>10.037058196741734</v>
      </c>
    </row>
    <row r="426" spans="3:8" x14ac:dyDescent="0.2">
      <c r="C426" s="13">
        <v>42125</v>
      </c>
      <c r="D426" s="8">
        <f t="shared" si="43"/>
        <v>14</v>
      </c>
      <c r="E426" s="9" t="str">
        <f t="shared" si="41"/>
        <v>IPCA-E</v>
      </c>
      <c r="F426" s="10">
        <f>VLOOKUP(C426,'[1]Composição de Índices'!$A$2:$AB$500,D426)</f>
        <v>6.0000000000000001E-3</v>
      </c>
      <c r="G426" s="11">
        <f t="shared" si="45"/>
        <v>6.0000000000000001E-3</v>
      </c>
      <c r="H426" s="12">
        <f t="shared" si="44"/>
        <v>10.14445471944687</v>
      </c>
    </row>
    <row r="427" spans="3:8" x14ac:dyDescent="0.2">
      <c r="C427" s="13">
        <v>42156</v>
      </c>
      <c r="D427" s="8">
        <f t="shared" si="43"/>
        <v>14</v>
      </c>
      <c r="E427" s="9" t="str">
        <f t="shared" si="41"/>
        <v>IPCA-E</v>
      </c>
      <c r="F427" s="10">
        <f>VLOOKUP(C427,'[1]Composição de Índices'!$A$2:$AB$500,D427)</f>
        <v>9.9000000000000008E-3</v>
      </c>
      <c r="G427" s="11">
        <f t="shared" si="45"/>
        <v>9.9000000000000008E-3</v>
      </c>
      <c r="H427" s="12">
        <f t="shared" si="44"/>
        <v>10.20532144776355</v>
      </c>
    </row>
    <row r="428" spans="3:8" x14ac:dyDescent="0.2">
      <c r="C428" s="13">
        <v>42186</v>
      </c>
      <c r="D428" s="8">
        <f t="shared" si="43"/>
        <v>14</v>
      </c>
      <c r="E428" s="9" t="str">
        <f t="shared" si="41"/>
        <v>IPCA-E</v>
      </c>
      <c r="F428" s="10">
        <f>VLOOKUP(C428,'[1]Composição de Índices'!$A$2:$AB$500,D428)</f>
        <v>5.8999999999999999E-3</v>
      </c>
      <c r="G428" s="11">
        <f t="shared" si="45"/>
        <v>5.8999999999999999E-3</v>
      </c>
      <c r="H428" s="12">
        <f t="shared" si="44"/>
        <v>10.306354130096409</v>
      </c>
    </row>
    <row r="429" spans="3:8" x14ac:dyDescent="0.2">
      <c r="C429" s="13">
        <v>42217</v>
      </c>
      <c r="D429" s="8">
        <f t="shared" si="43"/>
        <v>14</v>
      </c>
      <c r="E429" s="9" t="str">
        <f t="shared" si="41"/>
        <v>IPCA-E</v>
      </c>
      <c r="F429" s="10">
        <f>VLOOKUP(C429,'[1]Composição de Índices'!$A$2:$AB$500,D429)</f>
        <v>4.3E-3</v>
      </c>
      <c r="G429" s="11">
        <f t="shared" si="45"/>
        <v>4.3E-3</v>
      </c>
      <c r="H429" s="12">
        <f t="shared" si="44"/>
        <v>10.367161619463978</v>
      </c>
    </row>
    <row r="430" spans="3:8" x14ac:dyDescent="0.2">
      <c r="C430" s="13">
        <v>42248</v>
      </c>
      <c r="D430" s="8">
        <f t="shared" si="43"/>
        <v>14</v>
      </c>
      <c r="E430" s="9" t="str">
        <f t="shared" si="41"/>
        <v>IPCA-E</v>
      </c>
      <c r="F430" s="10">
        <f>VLOOKUP(C430,'[1]Composição de Índices'!$A$2:$AB$500,D430)</f>
        <v>3.8999999999999998E-3</v>
      </c>
      <c r="G430" s="11">
        <f t="shared" si="45"/>
        <v>3.8999999999999998E-3</v>
      </c>
      <c r="H430" s="12">
        <f t="shared" si="44"/>
        <v>10.411740414427673</v>
      </c>
    </row>
    <row r="431" spans="3:8" x14ac:dyDescent="0.2">
      <c r="C431" s="13">
        <v>42278</v>
      </c>
      <c r="D431" s="8">
        <f t="shared" si="43"/>
        <v>14</v>
      </c>
      <c r="E431" s="9" t="str">
        <f t="shared" si="41"/>
        <v>IPCA-E</v>
      </c>
      <c r="F431" s="10">
        <f>VLOOKUP(C431,'[1]Composição de Índices'!$A$2:$AB$500,D431)</f>
        <v>6.6E-3</v>
      </c>
      <c r="G431" s="11">
        <f t="shared" si="45"/>
        <v>6.6E-3</v>
      </c>
      <c r="H431" s="12">
        <f t="shared" si="44"/>
        <v>10.452346202043941</v>
      </c>
    </row>
    <row r="432" spans="3:8" x14ac:dyDescent="0.2">
      <c r="C432" s="13">
        <v>42309</v>
      </c>
      <c r="D432" s="8">
        <f t="shared" si="43"/>
        <v>14</v>
      </c>
      <c r="E432" s="9" t="str">
        <f t="shared" si="41"/>
        <v>IPCA-E</v>
      </c>
      <c r="F432" s="10">
        <f>VLOOKUP(C432,'[1]Composição de Índices'!$A$2:$AB$500,D432)</f>
        <v>8.5000000000000006E-3</v>
      </c>
      <c r="G432" s="11">
        <f t="shared" si="45"/>
        <v>8.5000000000000006E-3</v>
      </c>
      <c r="H432" s="12">
        <f t="shared" si="44"/>
        <v>10.52133168697743</v>
      </c>
    </row>
    <row r="433" spans="3:8" x14ac:dyDescent="0.2">
      <c r="C433" s="13">
        <v>42339</v>
      </c>
      <c r="D433" s="8">
        <f t="shared" si="43"/>
        <v>14</v>
      </c>
      <c r="E433" s="9" t="str">
        <f t="shared" si="41"/>
        <v>IPCA-E</v>
      </c>
      <c r="F433" s="10">
        <f>VLOOKUP(C433,'[1]Composição de Índices'!$A$2:$AB$500,D433)</f>
        <v>1.18E-2</v>
      </c>
      <c r="G433" s="11">
        <f t="shared" si="45"/>
        <v>1.18E-2</v>
      </c>
      <c r="H433" s="12">
        <f t="shared" si="44"/>
        <v>10.610763006316738</v>
      </c>
    </row>
    <row r="434" spans="3:8" x14ac:dyDescent="0.2">
      <c r="C434" s="13">
        <v>42370</v>
      </c>
      <c r="D434" s="8">
        <f t="shared" si="43"/>
        <v>14</v>
      </c>
      <c r="E434" s="9" t="str">
        <f t="shared" si="41"/>
        <v>IPCA-E</v>
      </c>
      <c r="F434" s="10">
        <f>VLOOKUP(C434,'[1]Composição de Índices'!$A$2:$AB$500,D434)</f>
        <v>9.1999999999999998E-3</v>
      </c>
      <c r="G434" s="11">
        <f t="shared" si="45"/>
        <v>9.1999999999999998E-3</v>
      </c>
      <c r="H434" s="12">
        <f t="shared" si="44"/>
        <v>10.735970009791275</v>
      </c>
    </row>
    <row r="435" spans="3:8" x14ac:dyDescent="0.2">
      <c r="C435" s="13">
        <v>42401</v>
      </c>
      <c r="D435" s="8">
        <f t="shared" si="43"/>
        <v>14</v>
      </c>
      <c r="E435" s="9" t="str">
        <f t="shared" si="41"/>
        <v>IPCA-E</v>
      </c>
      <c r="F435" s="10">
        <f>VLOOKUP(C435,'[1]Composição de Índices'!$A$2:$AB$500,D435)</f>
        <v>1.4200000000000001E-2</v>
      </c>
      <c r="G435" s="11">
        <f t="shared" si="45"/>
        <v>1.4200000000000001E-2</v>
      </c>
      <c r="H435" s="12">
        <f t="shared" si="44"/>
        <v>10.834740933881356</v>
      </c>
    </row>
    <row r="436" spans="3:8" x14ac:dyDescent="0.2">
      <c r="C436" s="13">
        <v>42430</v>
      </c>
      <c r="D436" s="8">
        <f t="shared" si="43"/>
        <v>14</v>
      </c>
      <c r="E436" s="9" t="str">
        <f t="shared" si="41"/>
        <v>IPCA-E</v>
      </c>
      <c r="F436" s="10">
        <f>VLOOKUP(C436,'[1]Composição de Índices'!$A$2:$AB$500,D436)</f>
        <v>4.3E-3</v>
      </c>
      <c r="G436" s="11">
        <f t="shared" si="45"/>
        <v>4.3E-3</v>
      </c>
      <c r="H436" s="12">
        <f t="shared" si="44"/>
        <v>10.988594255142472</v>
      </c>
    </row>
    <row r="437" spans="3:8" x14ac:dyDescent="0.2">
      <c r="C437" s="13">
        <v>42461</v>
      </c>
      <c r="D437" s="8">
        <f t="shared" si="43"/>
        <v>14</v>
      </c>
      <c r="E437" s="9" t="str">
        <f t="shared" si="41"/>
        <v>IPCA-E</v>
      </c>
      <c r="F437" s="10">
        <f>VLOOKUP(C437,'[1]Composição de Índices'!$A$2:$AB$500,D437)</f>
        <v>5.1000000000000004E-3</v>
      </c>
      <c r="G437" s="11">
        <f t="shared" si="45"/>
        <v>5.1000000000000004E-3</v>
      </c>
      <c r="H437" s="12">
        <f t="shared" si="44"/>
        <v>11.035845210439584</v>
      </c>
    </row>
    <row r="438" spans="3:8" x14ac:dyDescent="0.2">
      <c r="C438" s="13">
        <v>42491</v>
      </c>
      <c r="D438" s="8">
        <f t="shared" si="43"/>
        <v>14</v>
      </c>
      <c r="E438" s="9" t="str">
        <f t="shared" ref="E438:E500" si="46">VLOOKUP(D438,$A$2:$B$26,2)</f>
        <v>IPCA-E</v>
      </c>
      <c r="F438" s="10">
        <f>VLOOKUP(C438,'[1]Composição de Índices'!$A$2:$AB$500,D438)</f>
        <v>8.6E-3</v>
      </c>
      <c r="G438" s="11">
        <f t="shared" si="45"/>
        <v>8.6E-3</v>
      </c>
      <c r="H438" s="12">
        <f t="shared" si="44"/>
        <v>11.092128021012828</v>
      </c>
    </row>
    <row r="439" spans="3:8" x14ac:dyDescent="0.2">
      <c r="C439" s="13">
        <v>42522</v>
      </c>
      <c r="D439" s="8">
        <f t="shared" si="43"/>
        <v>14</v>
      </c>
      <c r="E439" s="9" t="str">
        <f t="shared" si="46"/>
        <v>IPCA-E</v>
      </c>
      <c r="F439" s="10">
        <f>VLOOKUP(C439,'[1]Composição de Índices'!$A$2:$AB$500,D439)</f>
        <v>4.0000000000000001E-3</v>
      </c>
      <c r="G439" s="11">
        <f t="shared" si="45"/>
        <v>4.0000000000000001E-3</v>
      </c>
      <c r="H439" s="12">
        <f t="shared" si="44"/>
        <v>11.187520321993537</v>
      </c>
    </row>
    <row r="440" spans="3:8" x14ac:dyDescent="0.2">
      <c r="C440" s="13">
        <v>42552</v>
      </c>
      <c r="D440" s="8">
        <f t="shared" si="43"/>
        <v>14</v>
      </c>
      <c r="E440" s="9" t="str">
        <f t="shared" si="46"/>
        <v>IPCA-E</v>
      </c>
      <c r="F440" s="10">
        <f>VLOOKUP(C440,'[1]Composição de Índices'!$A$2:$AB$500,D440)</f>
        <v>5.4000000000000003E-3</v>
      </c>
      <c r="G440" s="11">
        <f t="shared" si="45"/>
        <v>5.4000000000000003E-3</v>
      </c>
      <c r="H440" s="12">
        <f t="shared" si="44"/>
        <v>11.232270403281511</v>
      </c>
    </row>
    <row r="441" spans="3:8" x14ac:dyDescent="0.2">
      <c r="C441" s="13">
        <v>42583</v>
      </c>
      <c r="D441" s="8">
        <f t="shared" si="43"/>
        <v>14</v>
      </c>
      <c r="E441" s="9" t="str">
        <f t="shared" si="46"/>
        <v>IPCA-E</v>
      </c>
      <c r="F441" s="10">
        <f>VLOOKUP(C441,'[1]Composição de Índices'!$A$2:$AB$500,D441)</f>
        <v>4.4999999999999997E-3</v>
      </c>
      <c r="G441" s="11">
        <f t="shared" si="45"/>
        <v>4.4999999999999997E-3</v>
      </c>
      <c r="H441" s="12">
        <f t="shared" si="44"/>
        <v>11.292924663459232</v>
      </c>
    </row>
    <row r="442" spans="3:8" x14ac:dyDescent="0.2">
      <c r="C442" s="13">
        <v>42614</v>
      </c>
      <c r="D442" s="8">
        <f t="shared" si="43"/>
        <v>14</v>
      </c>
      <c r="E442" s="9" t="str">
        <f t="shared" si="46"/>
        <v>IPCA-E</v>
      </c>
      <c r="F442" s="10">
        <f>VLOOKUP(C442,'[1]Composição de Índices'!$A$2:$AB$500,D442)</f>
        <v>2.3E-3</v>
      </c>
      <c r="G442" s="11">
        <f t="shared" si="45"/>
        <v>2.3E-3</v>
      </c>
      <c r="H442" s="12">
        <f t="shared" si="44"/>
        <v>11.343742824444798</v>
      </c>
    </row>
    <row r="443" spans="3:8" x14ac:dyDescent="0.2">
      <c r="C443" s="13">
        <v>42644</v>
      </c>
      <c r="D443" s="8">
        <f t="shared" si="43"/>
        <v>14</v>
      </c>
      <c r="E443" s="9" t="str">
        <f t="shared" si="46"/>
        <v>IPCA-E</v>
      </c>
      <c r="F443" s="10">
        <f>VLOOKUP(C443,'[1]Composição de Índices'!$A$2:$AB$500,D443)</f>
        <v>1.9E-3</v>
      </c>
      <c r="G443" s="11">
        <f t="shared" si="45"/>
        <v>1.9E-3</v>
      </c>
      <c r="H443" s="12">
        <f t="shared" si="44"/>
        <v>11.36983343294102</v>
      </c>
    </row>
    <row r="444" spans="3:8" x14ac:dyDescent="0.2">
      <c r="C444" s="13">
        <v>42675</v>
      </c>
      <c r="D444" s="8">
        <f t="shared" si="43"/>
        <v>14</v>
      </c>
      <c r="E444" s="9" t="str">
        <f t="shared" si="46"/>
        <v>IPCA-E</v>
      </c>
      <c r="F444" s="10">
        <f>VLOOKUP(C444,'[1]Composição de Índices'!$A$2:$AB$500,D444)</f>
        <v>2.5999999999999999E-3</v>
      </c>
      <c r="G444" s="11">
        <f t="shared" si="45"/>
        <v>2.5999999999999999E-3</v>
      </c>
      <c r="H444" s="12">
        <f t="shared" si="44"/>
        <v>11.391436116463607</v>
      </c>
    </row>
    <row r="445" spans="3:8" x14ac:dyDescent="0.2">
      <c r="C445" s="13">
        <v>42705</v>
      </c>
      <c r="D445" s="8">
        <f t="shared" si="43"/>
        <v>14</v>
      </c>
      <c r="E445" s="9" t="str">
        <f t="shared" si="46"/>
        <v>IPCA-E</v>
      </c>
      <c r="F445" s="10">
        <f>VLOOKUP(C445,'[1]Composição de Índices'!$A$2:$AB$500,D445)</f>
        <v>1.9E-3</v>
      </c>
      <c r="G445" s="11">
        <f t="shared" si="45"/>
        <v>1.9E-3</v>
      </c>
      <c r="H445" s="12">
        <f t="shared" si="44"/>
        <v>11.421053850366413</v>
      </c>
    </row>
    <row r="446" spans="3:8" x14ac:dyDescent="0.2">
      <c r="C446" s="13">
        <v>42736</v>
      </c>
      <c r="D446" s="8">
        <f t="shared" si="43"/>
        <v>14</v>
      </c>
      <c r="E446" s="9" t="str">
        <f t="shared" si="46"/>
        <v>IPCA-E</v>
      </c>
      <c r="F446" s="10">
        <f>VLOOKUP(C446,'[1]Composição de Índices'!$A$2:$AB$500,D446)</f>
        <v>3.0999999999999999E-3</v>
      </c>
      <c r="G446" s="11">
        <f t="shared" si="45"/>
        <v>3.0999999999999999E-3</v>
      </c>
      <c r="H446" s="12">
        <f t="shared" si="44"/>
        <v>11.44275385268211</v>
      </c>
    </row>
    <row r="447" spans="3:8" x14ac:dyDescent="0.2">
      <c r="C447" s="13">
        <v>42767</v>
      </c>
      <c r="D447" s="8">
        <f t="shared" si="43"/>
        <v>14</v>
      </c>
      <c r="E447" s="9" t="str">
        <f t="shared" si="46"/>
        <v>IPCA-E</v>
      </c>
      <c r="F447" s="10">
        <f>VLOOKUP(C447,'[1]Composição de Índices'!$A$2:$AB$500,D447)</f>
        <v>5.4000000000000003E-3</v>
      </c>
      <c r="G447" s="11">
        <f t="shared" si="45"/>
        <v>5.4000000000000003E-3</v>
      </c>
      <c r="H447" s="12">
        <f t="shared" si="44"/>
        <v>11.478226389625425</v>
      </c>
    </row>
    <row r="448" spans="3:8" x14ac:dyDescent="0.2">
      <c r="C448" s="13">
        <v>42795</v>
      </c>
      <c r="D448" s="8">
        <f t="shared" si="43"/>
        <v>14</v>
      </c>
      <c r="E448" s="9" t="str">
        <f t="shared" si="46"/>
        <v>IPCA-E</v>
      </c>
      <c r="F448" s="10">
        <f>VLOOKUP(C448,'[1]Composição de Índices'!$A$2:$AB$500,D448)</f>
        <v>1.5E-3</v>
      </c>
      <c r="G448" s="11">
        <f t="shared" si="45"/>
        <v>1.5E-3</v>
      </c>
      <c r="H448" s="12">
        <f t="shared" si="44"/>
        <v>11.540208812129404</v>
      </c>
    </row>
    <row r="449" spans="3:8" x14ac:dyDescent="0.2">
      <c r="C449" s="13">
        <v>42826</v>
      </c>
      <c r="D449" s="8">
        <f t="shared" si="43"/>
        <v>14</v>
      </c>
      <c r="E449" s="9" t="str">
        <f t="shared" si="46"/>
        <v>IPCA-E</v>
      </c>
      <c r="F449" s="10">
        <f>VLOOKUP(C449,'[1]Composição de Índices'!$A$2:$AB$500,D449)</f>
        <v>2.0999999999999999E-3</v>
      </c>
      <c r="G449" s="11">
        <f t="shared" si="45"/>
        <v>2.0999999999999999E-3</v>
      </c>
      <c r="H449" s="12">
        <f t="shared" si="44"/>
        <v>11.557519125347598</v>
      </c>
    </row>
    <row r="450" spans="3:8" x14ac:dyDescent="0.2">
      <c r="C450" s="13">
        <v>42856</v>
      </c>
      <c r="D450" s="8">
        <f t="shared" ref="D450:D500" si="47">D449</f>
        <v>14</v>
      </c>
      <c r="E450" s="9" t="str">
        <f t="shared" si="46"/>
        <v>IPCA-E</v>
      </c>
      <c r="F450" s="10">
        <f>VLOOKUP(C450,'[1]Composição de Índices'!$A$2:$AB$500,D450)</f>
        <v>2.3999999999999998E-3</v>
      </c>
      <c r="G450" s="11">
        <f t="shared" si="45"/>
        <v>2.3999999999999998E-3</v>
      </c>
      <c r="H450" s="12">
        <f t="shared" ref="H450:H500" si="48">H449*(1+G449)</f>
        <v>11.581789915510829</v>
      </c>
    </row>
    <row r="451" spans="3:8" x14ac:dyDescent="0.2">
      <c r="C451" s="13">
        <v>42887</v>
      </c>
      <c r="D451" s="8">
        <f t="shared" si="47"/>
        <v>14</v>
      </c>
      <c r="E451" s="9" t="str">
        <f t="shared" si="46"/>
        <v>IPCA-E</v>
      </c>
      <c r="F451" s="10">
        <f>VLOOKUP(C451,'[1]Composição de Índices'!$A$2:$AB$500,D451)</f>
        <v>1.6000000000000001E-3</v>
      </c>
      <c r="G451" s="11">
        <f t="shared" ref="G451:G500" si="49">IF(F451="INEXISTENTE","ERRO",F451)</f>
        <v>1.6000000000000001E-3</v>
      </c>
      <c r="H451" s="12">
        <f t="shared" si="48"/>
        <v>11.609586211308054</v>
      </c>
    </row>
    <row r="452" spans="3:8" x14ac:dyDescent="0.2">
      <c r="C452" s="13">
        <v>42917</v>
      </c>
      <c r="D452" s="8">
        <f t="shared" si="47"/>
        <v>14</v>
      </c>
      <c r="E452" s="9" t="str">
        <f t="shared" si="46"/>
        <v>IPCA-E</v>
      </c>
      <c r="F452" s="10">
        <f>VLOOKUP(C452,'[1]Composição de Índices'!$A$2:$AB$500,D452)</f>
        <v>-1.8E-3</v>
      </c>
      <c r="G452" s="11">
        <f t="shared" si="49"/>
        <v>-1.8E-3</v>
      </c>
      <c r="H452" s="12">
        <f t="shared" si="48"/>
        <v>11.628161549246148</v>
      </c>
    </row>
    <row r="453" spans="3:8" x14ac:dyDescent="0.2">
      <c r="C453" s="13">
        <v>42948</v>
      </c>
      <c r="D453" s="8">
        <f t="shared" si="47"/>
        <v>14</v>
      </c>
      <c r="E453" s="9" t="str">
        <f t="shared" si="46"/>
        <v>IPCA-E</v>
      </c>
      <c r="F453" s="10">
        <f>VLOOKUP(C453,'[1]Composição de Índices'!$A$2:$AB$500,D453)</f>
        <v>3.5000000000000001E-3</v>
      </c>
      <c r="G453" s="11">
        <f t="shared" si="49"/>
        <v>3.5000000000000001E-3</v>
      </c>
      <c r="H453" s="12">
        <f t="shared" si="48"/>
        <v>11.607230858457504</v>
      </c>
    </row>
    <row r="454" spans="3:8" x14ac:dyDescent="0.2">
      <c r="C454" s="13">
        <v>42979</v>
      </c>
      <c r="D454" s="8">
        <f t="shared" si="47"/>
        <v>14</v>
      </c>
      <c r="E454" s="9" t="str">
        <f t="shared" si="46"/>
        <v>IPCA-E</v>
      </c>
      <c r="F454" s="10">
        <f>VLOOKUP(C454,'[1]Composição de Índices'!$A$2:$AB$500,D454)</f>
        <v>1.1000000000000001E-3</v>
      </c>
      <c r="G454" s="11">
        <f t="shared" si="49"/>
        <v>1.1000000000000001E-3</v>
      </c>
      <c r="H454" s="12">
        <f t="shared" si="48"/>
        <v>11.647856166462105</v>
      </c>
    </row>
    <row r="455" spans="3:8" x14ac:dyDescent="0.2">
      <c r="C455" s="13">
        <v>43009</v>
      </c>
      <c r="D455" s="8">
        <f t="shared" si="47"/>
        <v>14</v>
      </c>
      <c r="E455" s="9" t="str">
        <f t="shared" si="46"/>
        <v>IPCA-E</v>
      </c>
      <c r="F455" s="10">
        <f>VLOOKUP(C455,'[1]Composição de Índices'!$A$2:$AB$500,D455)</f>
        <v>3.3999999999999998E-3</v>
      </c>
      <c r="G455" s="11">
        <f t="shared" si="49"/>
        <v>3.3999999999999998E-3</v>
      </c>
      <c r="H455" s="12">
        <f t="shared" si="48"/>
        <v>11.660668808245214</v>
      </c>
    </row>
    <row r="456" spans="3:8" x14ac:dyDescent="0.2">
      <c r="C456" s="13">
        <v>43040</v>
      </c>
      <c r="D456" s="8">
        <f t="shared" si="47"/>
        <v>14</v>
      </c>
      <c r="E456" s="9" t="str">
        <f t="shared" si="46"/>
        <v>IPCA-E</v>
      </c>
      <c r="F456" s="10">
        <f>VLOOKUP(C456,'[1]Composição de Índices'!$A$2:$AB$500,D456)</f>
        <v>3.2000000000000002E-3</v>
      </c>
      <c r="G456" s="11">
        <f t="shared" si="49"/>
        <v>3.2000000000000002E-3</v>
      </c>
      <c r="H456" s="12">
        <f t="shared" si="48"/>
        <v>11.700315082193249</v>
      </c>
    </row>
    <row r="457" spans="3:8" x14ac:dyDescent="0.2">
      <c r="C457" s="13">
        <v>43070</v>
      </c>
      <c r="D457" s="8">
        <f t="shared" si="47"/>
        <v>14</v>
      </c>
      <c r="E457" s="9" t="str">
        <f t="shared" si="46"/>
        <v>IPCA-E</v>
      </c>
      <c r="F457" s="10">
        <f>VLOOKUP(C457,'[1]Composição de Índices'!$A$2:$AB$500,D457)</f>
        <v>3.5000000000000001E-3</v>
      </c>
      <c r="G457" s="11">
        <f t="shared" si="49"/>
        <v>3.5000000000000001E-3</v>
      </c>
      <c r="H457" s="12">
        <f t="shared" si="48"/>
        <v>11.737756090456269</v>
      </c>
    </row>
    <row r="458" spans="3:8" x14ac:dyDescent="0.2">
      <c r="C458" s="13">
        <v>43101</v>
      </c>
      <c r="D458" s="8">
        <f t="shared" si="47"/>
        <v>14</v>
      </c>
      <c r="E458" s="9" t="str">
        <f t="shared" si="46"/>
        <v>IPCA-E</v>
      </c>
      <c r="F458" s="10">
        <f>VLOOKUP(C458,'[1]Composição de Índices'!$A$2:$AB$500,D458)</f>
        <v>3.8999999999999998E-3</v>
      </c>
      <c r="G458" s="11">
        <f t="shared" si="49"/>
        <v>3.8999999999999998E-3</v>
      </c>
      <c r="H458" s="12">
        <f t="shared" si="48"/>
        <v>11.778838236772867</v>
      </c>
    </row>
    <row r="459" spans="3:8" x14ac:dyDescent="0.2">
      <c r="C459" s="13">
        <v>43132</v>
      </c>
      <c r="D459" s="8">
        <f t="shared" si="47"/>
        <v>14</v>
      </c>
      <c r="E459" s="9" t="str">
        <f t="shared" si="46"/>
        <v>IPCA-E</v>
      </c>
      <c r="F459" s="10">
        <f>VLOOKUP(C459,'[1]Composição de Índices'!$A$2:$AB$500,D459)</f>
        <v>3.8E-3</v>
      </c>
      <c r="G459" s="11">
        <f t="shared" si="49"/>
        <v>3.8E-3</v>
      </c>
      <c r="H459" s="12">
        <f t="shared" si="48"/>
        <v>11.824775705896281</v>
      </c>
    </row>
    <row r="460" spans="3:8" x14ac:dyDescent="0.2">
      <c r="C460" s="13">
        <v>43160</v>
      </c>
      <c r="D460" s="8">
        <f t="shared" si="47"/>
        <v>14</v>
      </c>
      <c r="E460" s="9" t="str">
        <f t="shared" si="46"/>
        <v>IPCA-E</v>
      </c>
      <c r="F460" s="10">
        <f>VLOOKUP(C460,'[1]Composição de Índices'!$A$2:$AB$500,D460)</f>
        <v>1E-3</v>
      </c>
      <c r="G460" s="11">
        <f t="shared" si="49"/>
        <v>1E-3</v>
      </c>
      <c r="H460" s="12">
        <f t="shared" si="48"/>
        <v>11.869709853578687</v>
      </c>
    </row>
    <row r="461" spans="3:8" x14ac:dyDescent="0.2">
      <c r="C461" s="13">
        <v>43191</v>
      </c>
      <c r="D461" s="8">
        <f t="shared" si="47"/>
        <v>14</v>
      </c>
      <c r="E461" s="9" t="str">
        <f t="shared" si="46"/>
        <v>IPCA-E</v>
      </c>
      <c r="F461" s="10">
        <f>VLOOKUP(C461,'[1]Composição de Índices'!$A$2:$AB$500,D461)</f>
        <v>2.0999999999999999E-3</v>
      </c>
      <c r="G461" s="11">
        <f t="shared" si="49"/>
        <v>2.0999999999999999E-3</v>
      </c>
      <c r="H461" s="12">
        <f t="shared" si="48"/>
        <v>11.881579563432265</v>
      </c>
    </row>
    <row r="462" spans="3:8" x14ac:dyDescent="0.2">
      <c r="C462" s="13">
        <v>43221</v>
      </c>
      <c r="D462" s="8">
        <f t="shared" si="47"/>
        <v>14</v>
      </c>
      <c r="E462" s="9" t="str">
        <f t="shared" si="46"/>
        <v>IPCA-E</v>
      </c>
      <c r="F462" s="10" t="str">
        <f>VLOOKUP(C462,'[1]Composição de Índices'!$A$2:$AB$500,D462)</f>
        <v>INEXISTENTE</v>
      </c>
      <c r="G462" s="11" t="str">
        <f t="shared" si="49"/>
        <v>ERRO</v>
      </c>
      <c r="H462" s="12">
        <f t="shared" si="48"/>
        <v>11.906530880515472</v>
      </c>
    </row>
    <row r="463" spans="3:8" x14ac:dyDescent="0.2">
      <c r="C463" s="13">
        <v>43252</v>
      </c>
      <c r="D463" s="8">
        <f t="shared" si="47"/>
        <v>14</v>
      </c>
      <c r="E463" s="9" t="str">
        <f t="shared" si="46"/>
        <v>IPCA-E</v>
      </c>
      <c r="F463" s="10" t="str">
        <f>VLOOKUP(C463,'[1]Composição de Índices'!$A$2:$AB$500,D463)</f>
        <v>INEXISTENTE</v>
      </c>
      <c r="G463" s="11" t="str">
        <f t="shared" si="49"/>
        <v>ERRO</v>
      </c>
      <c r="H463" s="12" t="e">
        <f t="shared" si="48"/>
        <v>#VALUE!</v>
      </c>
    </row>
    <row r="464" spans="3:8" x14ac:dyDescent="0.2">
      <c r="C464" s="13">
        <v>43282</v>
      </c>
      <c r="D464" s="8">
        <f t="shared" si="47"/>
        <v>14</v>
      </c>
      <c r="E464" s="9" t="str">
        <f t="shared" si="46"/>
        <v>IPCA-E</v>
      </c>
      <c r="F464" s="10" t="str">
        <f>VLOOKUP(C464,'[1]Composição de Índices'!$A$2:$AB$500,D464)</f>
        <v>INEXISTENTE</v>
      </c>
      <c r="G464" s="11" t="str">
        <f t="shared" si="49"/>
        <v>ERRO</v>
      </c>
      <c r="H464" s="12" t="e">
        <f t="shared" si="48"/>
        <v>#VALUE!</v>
      </c>
    </row>
    <row r="465" spans="3:8" x14ac:dyDescent="0.2">
      <c r="C465" s="13">
        <v>43313</v>
      </c>
      <c r="D465" s="8">
        <f t="shared" si="47"/>
        <v>14</v>
      </c>
      <c r="E465" s="9" t="str">
        <f t="shared" si="46"/>
        <v>IPCA-E</v>
      </c>
      <c r="F465" s="10" t="str">
        <f>VLOOKUP(C465,'[1]Composição de Índices'!$A$2:$AB$500,D465)</f>
        <v>INEXISTENTE</v>
      </c>
      <c r="G465" s="11" t="str">
        <f t="shared" si="49"/>
        <v>ERRO</v>
      </c>
      <c r="H465" s="12" t="e">
        <f t="shared" si="48"/>
        <v>#VALUE!</v>
      </c>
    </row>
    <row r="466" spans="3:8" x14ac:dyDescent="0.2">
      <c r="C466" s="13">
        <v>43344</v>
      </c>
      <c r="D466" s="8">
        <f t="shared" si="47"/>
        <v>14</v>
      </c>
      <c r="E466" s="9" t="str">
        <f t="shared" si="46"/>
        <v>IPCA-E</v>
      </c>
      <c r="F466" s="10" t="str">
        <f>VLOOKUP(C466,'[1]Composição de Índices'!$A$2:$AB$500,D466)</f>
        <v>INEXISTENTE</v>
      </c>
      <c r="G466" s="11" t="str">
        <f t="shared" si="49"/>
        <v>ERRO</v>
      </c>
      <c r="H466" s="12" t="e">
        <f t="shared" si="48"/>
        <v>#VALUE!</v>
      </c>
    </row>
    <row r="467" spans="3:8" x14ac:dyDescent="0.2">
      <c r="C467" s="13">
        <v>43374</v>
      </c>
      <c r="D467" s="8">
        <f t="shared" si="47"/>
        <v>14</v>
      </c>
      <c r="E467" s="9" t="str">
        <f t="shared" si="46"/>
        <v>IPCA-E</v>
      </c>
      <c r="F467" s="10" t="str">
        <f>VLOOKUP(C467,'[1]Composição de Índices'!$A$2:$AB$500,D467)</f>
        <v>INEXISTENTE</v>
      </c>
      <c r="G467" s="11" t="str">
        <f t="shared" si="49"/>
        <v>ERRO</v>
      </c>
      <c r="H467" s="12" t="e">
        <f t="shared" si="48"/>
        <v>#VALUE!</v>
      </c>
    </row>
    <row r="468" spans="3:8" x14ac:dyDescent="0.2">
      <c r="C468" s="13">
        <v>43405</v>
      </c>
      <c r="D468" s="8">
        <f t="shared" si="47"/>
        <v>14</v>
      </c>
      <c r="E468" s="9" t="str">
        <f t="shared" si="46"/>
        <v>IPCA-E</v>
      </c>
      <c r="F468" s="10" t="str">
        <f>VLOOKUP(C468,'[1]Composição de Índices'!$A$2:$AB$500,D468)</f>
        <v>INEXISTENTE</v>
      </c>
      <c r="G468" s="11" t="str">
        <f t="shared" si="49"/>
        <v>ERRO</v>
      </c>
      <c r="H468" s="12" t="e">
        <f t="shared" si="48"/>
        <v>#VALUE!</v>
      </c>
    </row>
    <row r="469" spans="3:8" x14ac:dyDescent="0.2">
      <c r="C469" s="13">
        <v>43435</v>
      </c>
      <c r="D469" s="8">
        <f t="shared" si="47"/>
        <v>14</v>
      </c>
      <c r="E469" s="9" t="str">
        <f t="shared" si="46"/>
        <v>IPCA-E</v>
      </c>
      <c r="F469" s="10" t="str">
        <f>VLOOKUP(C469,'[1]Composição de Índices'!$A$2:$AB$500,D469)</f>
        <v>INEXISTENTE</v>
      </c>
      <c r="G469" s="11" t="str">
        <f t="shared" si="49"/>
        <v>ERRO</v>
      </c>
      <c r="H469" s="12" t="e">
        <f t="shared" si="48"/>
        <v>#VALUE!</v>
      </c>
    </row>
    <row r="470" spans="3:8" x14ac:dyDescent="0.2">
      <c r="C470" s="13">
        <v>43466</v>
      </c>
      <c r="D470" s="8">
        <f t="shared" si="47"/>
        <v>14</v>
      </c>
      <c r="E470" s="9" t="str">
        <f t="shared" si="46"/>
        <v>IPCA-E</v>
      </c>
      <c r="F470" s="10" t="str">
        <f>VLOOKUP(C470,'[1]Composição de Índices'!$A$2:$AB$500,D470)</f>
        <v>INEXISTENTE</v>
      </c>
      <c r="G470" s="11" t="str">
        <f t="shared" si="49"/>
        <v>ERRO</v>
      </c>
      <c r="H470" s="12" t="e">
        <f t="shared" si="48"/>
        <v>#VALUE!</v>
      </c>
    </row>
    <row r="471" spans="3:8" x14ac:dyDescent="0.2">
      <c r="C471" s="13">
        <v>43497</v>
      </c>
      <c r="D471" s="8">
        <f t="shared" si="47"/>
        <v>14</v>
      </c>
      <c r="E471" s="9" t="str">
        <f t="shared" si="46"/>
        <v>IPCA-E</v>
      </c>
      <c r="F471" s="10" t="str">
        <f>VLOOKUP(C471,'[1]Composição de Índices'!$A$2:$AB$500,D471)</f>
        <v>INEXISTENTE</v>
      </c>
      <c r="G471" s="11" t="str">
        <f t="shared" si="49"/>
        <v>ERRO</v>
      </c>
      <c r="H471" s="12" t="e">
        <f t="shared" si="48"/>
        <v>#VALUE!</v>
      </c>
    </row>
    <row r="472" spans="3:8" x14ac:dyDescent="0.2">
      <c r="C472" s="13">
        <v>43525</v>
      </c>
      <c r="D472" s="8">
        <f t="shared" si="47"/>
        <v>14</v>
      </c>
      <c r="E472" s="9" t="str">
        <f t="shared" si="46"/>
        <v>IPCA-E</v>
      </c>
      <c r="F472" s="10" t="str">
        <f>VLOOKUP(C472,'[1]Composição de Índices'!$A$2:$AB$500,D472)</f>
        <v>INEXISTENTE</v>
      </c>
      <c r="G472" s="11" t="str">
        <f t="shared" si="49"/>
        <v>ERRO</v>
      </c>
      <c r="H472" s="12" t="e">
        <f t="shared" si="48"/>
        <v>#VALUE!</v>
      </c>
    </row>
    <row r="473" spans="3:8" x14ac:dyDescent="0.2">
      <c r="C473" s="13">
        <v>43556</v>
      </c>
      <c r="D473" s="8">
        <f t="shared" si="47"/>
        <v>14</v>
      </c>
      <c r="E473" s="9" t="str">
        <f t="shared" si="46"/>
        <v>IPCA-E</v>
      </c>
      <c r="F473" s="10" t="str">
        <f>VLOOKUP(C473,'[1]Composição de Índices'!$A$2:$AB$500,D473)</f>
        <v>INEXISTENTE</v>
      </c>
      <c r="G473" s="11" t="str">
        <f t="shared" si="49"/>
        <v>ERRO</v>
      </c>
      <c r="H473" s="12" t="e">
        <f t="shared" si="48"/>
        <v>#VALUE!</v>
      </c>
    </row>
    <row r="474" spans="3:8" x14ac:dyDescent="0.2">
      <c r="C474" s="13">
        <v>43586</v>
      </c>
      <c r="D474" s="8">
        <f t="shared" si="47"/>
        <v>14</v>
      </c>
      <c r="E474" s="9" t="str">
        <f t="shared" si="46"/>
        <v>IPCA-E</v>
      </c>
      <c r="F474" s="10" t="str">
        <f>VLOOKUP(C474,'[1]Composição de Índices'!$A$2:$AB$500,D474)</f>
        <v>INEXISTENTE</v>
      </c>
      <c r="G474" s="11" t="str">
        <f t="shared" si="49"/>
        <v>ERRO</v>
      </c>
      <c r="H474" s="12" t="e">
        <f t="shared" si="48"/>
        <v>#VALUE!</v>
      </c>
    </row>
    <row r="475" spans="3:8" x14ac:dyDescent="0.2">
      <c r="C475" s="13">
        <v>43617</v>
      </c>
      <c r="D475" s="8">
        <f t="shared" si="47"/>
        <v>14</v>
      </c>
      <c r="E475" s="9" t="str">
        <f t="shared" si="46"/>
        <v>IPCA-E</v>
      </c>
      <c r="F475" s="10" t="str">
        <f>VLOOKUP(C475,'[1]Composição de Índices'!$A$2:$AB$500,D475)</f>
        <v>INEXISTENTE</v>
      </c>
      <c r="G475" s="11" t="str">
        <f t="shared" si="49"/>
        <v>ERRO</v>
      </c>
      <c r="H475" s="12" t="e">
        <f t="shared" si="48"/>
        <v>#VALUE!</v>
      </c>
    </row>
    <row r="476" spans="3:8" x14ac:dyDescent="0.2">
      <c r="C476" s="13">
        <v>43647</v>
      </c>
      <c r="D476" s="8">
        <f t="shared" si="47"/>
        <v>14</v>
      </c>
      <c r="E476" s="9" t="str">
        <f t="shared" si="46"/>
        <v>IPCA-E</v>
      </c>
      <c r="F476" s="10" t="str">
        <f>VLOOKUP(C476,'[1]Composição de Índices'!$A$2:$AB$500,D476)</f>
        <v>INEXISTENTE</v>
      </c>
      <c r="G476" s="11" t="str">
        <f t="shared" si="49"/>
        <v>ERRO</v>
      </c>
      <c r="H476" s="12" t="e">
        <f t="shared" si="48"/>
        <v>#VALUE!</v>
      </c>
    </row>
    <row r="477" spans="3:8" x14ac:dyDescent="0.2">
      <c r="C477" s="13">
        <v>43678</v>
      </c>
      <c r="D477" s="8">
        <f t="shared" si="47"/>
        <v>14</v>
      </c>
      <c r="E477" s="9" t="str">
        <f t="shared" si="46"/>
        <v>IPCA-E</v>
      </c>
      <c r="F477" s="10" t="str">
        <f>VLOOKUP(C477,'[1]Composição de Índices'!$A$2:$AB$500,D477)</f>
        <v>INEXISTENTE</v>
      </c>
      <c r="G477" s="11" t="str">
        <f t="shared" si="49"/>
        <v>ERRO</v>
      </c>
      <c r="H477" s="12" t="e">
        <f t="shared" si="48"/>
        <v>#VALUE!</v>
      </c>
    </row>
    <row r="478" spans="3:8" x14ac:dyDescent="0.2">
      <c r="C478" s="13">
        <v>43709</v>
      </c>
      <c r="D478" s="8">
        <f t="shared" si="47"/>
        <v>14</v>
      </c>
      <c r="E478" s="9" t="str">
        <f t="shared" si="46"/>
        <v>IPCA-E</v>
      </c>
      <c r="F478" s="10" t="str">
        <f>VLOOKUP(C478,'[1]Composição de Índices'!$A$2:$AB$500,D478)</f>
        <v>INEXISTENTE</v>
      </c>
      <c r="G478" s="11" t="str">
        <f t="shared" si="49"/>
        <v>ERRO</v>
      </c>
      <c r="H478" s="12" t="e">
        <f t="shared" si="48"/>
        <v>#VALUE!</v>
      </c>
    </row>
    <row r="479" spans="3:8" x14ac:dyDescent="0.2">
      <c r="C479" s="13">
        <v>43739</v>
      </c>
      <c r="D479" s="8">
        <f t="shared" si="47"/>
        <v>14</v>
      </c>
      <c r="E479" s="9" t="str">
        <f t="shared" si="46"/>
        <v>IPCA-E</v>
      </c>
      <c r="F479" s="10" t="str">
        <f>VLOOKUP(C479,'[1]Composição de Índices'!$A$2:$AB$500,D479)</f>
        <v>INEXISTENTE</v>
      </c>
      <c r="G479" s="11" t="str">
        <f t="shared" si="49"/>
        <v>ERRO</v>
      </c>
      <c r="H479" s="12" t="e">
        <f t="shared" si="48"/>
        <v>#VALUE!</v>
      </c>
    </row>
    <row r="480" spans="3:8" x14ac:dyDescent="0.2">
      <c r="C480" s="13">
        <v>43770</v>
      </c>
      <c r="D480" s="8">
        <f t="shared" si="47"/>
        <v>14</v>
      </c>
      <c r="E480" s="9" t="str">
        <f t="shared" si="46"/>
        <v>IPCA-E</v>
      </c>
      <c r="F480" s="10" t="str">
        <f>VLOOKUP(C480,'[1]Composição de Índices'!$A$2:$AB$500,D480)</f>
        <v>INEXISTENTE</v>
      </c>
      <c r="G480" s="11" t="str">
        <f t="shared" si="49"/>
        <v>ERRO</v>
      </c>
      <c r="H480" s="12" t="e">
        <f t="shared" si="48"/>
        <v>#VALUE!</v>
      </c>
    </row>
    <row r="481" spans="3:8" x14ac:dyDescent="0.2">
      <c r="C481" s="13">
        <v>43800</v>
      </c>
      <c r="D481" s="8">
        <f t="shared" si="47"/>
        <v>14</v>
      </c>
      <c r="E481" s="9" t="str">
        <f t="shared" si="46"/>
        <v>IPCA-E</v>
      </c>
      <c r="F481" s="10" t="str">
        <f>VLOOKUP(C481,'[1]Composição de Índices'!$A$2:$AB$500,D481)</f>
        <v>INEXISTENTE</v>
      </c>
      <c r="G481" s="11" t="str">
        <f t="shared" si="49"/>
        <v>ERRO</v>
      </c>
      <c r="H481" s="12" t="e">
        <f t="shared" si="48"/>
        <v>#VALUE!</v>
      </c>
    </row>
    <row r="482" spans="3:8" x14ac:dyDescent="0.2">
      <c r="C482" s="13">
        <v>43831</v>
      </c>
      <c r="D482" s="8">
        <f t="shared" si="47"/>
        <v>14</v>
      </c>
      <c r="E482" s="9" t="str">
        <f t="shared" si="46"/>
        <v>IPCA-E</v>
      </c>
      <c r="F482" s="10" t="str">
        <f>VLOOKUP(C482,'[1]Composição de Índices'!$A$2:$AB$500,D482)</f>
        <v>INEXISTENTE</v>
      </c>
      <c r="G482" s="11" t="str">
        <f t="shared" si="49"/>
        <v>ERRO</v>
      </c>
      <c r="H482" s="12" t="e">
        <f t="shared" si="48"/>
        <v>#VALUE!</v>
      </c>
    </row>
    <row r="483" spans="3:8" x14ac:dyDescent="0.2">
      <c r="C483" s="13">
        <v>43862</v>
      </c>
      <c r="D483" s="8">
        <f t="shared" si="47"/>
        <v>14</v>
      </c>
      <c r="E483" s="9" t="str">
        <f t="shared" si="46"/>
        <v>IPCA-E</v>
      </c>
      <c r="F483" s="10" t="str">
        <f>VLOOKUP(C483,'[1]Composição de Índices'!$A$2:$AB$500,D483)</f>
        <v>INEXISTENTE</v>
      </c>
      <c r="G483" s="11" t="str">
        <f t="shared" si="49"/>
        <v>ERRO</v>
      </c>
      <c r="H483" s="12" t="e">
        <f t="shared" si="48"/>
        <v>#VALUE!</v>
      </c>
    </row>
    <row r="484" spans="3:8" x14ac:dyDescent="0.2">
      <c r="C484" s="13">
        <v>43891</v>
      </c>
      <c r="D484" s="8">
        <f t="shared" si="47"/>
        <v>14</v>
      </c>
      <c r="E484" s="9" t="str">
        <f t="shared" si="46"/>
        <v>IPCA-E</v>
      </c>
      <c r="F484" s="10" t="str">
        <f>VLOOKUP(C484,'[1]Composição de Índices'!$A$2:$AB$500,D484)</f>
        <v>INEXISTENTE</v>
      </c>
      <c r="G484" s="11" t="str">
        <f t="shared" si="49"/>
        <v>ERRO</v>
      </c>
      <c r="H484" s="12" t="e">
        <f t="shared" si="48"/>
        <v>#VALUE!</v>
      </c>
    </row>
    <row r="485" spans="3:8" x14ac:dyDescent="0.2">
      <c r="C485" s="13">
        <v>43922</v>
      </c>
      <c r="D485" s="8">
        <f t="shared" si="47"/>
        <v>14</v>
      </c>
      <c r="E485" s="9" t="str">
        <f t="shared" si="46"/>
        <v>IPCA-E</v>
      </c>
      <c r="F485" s="10" t="str">
        <f>VLOOKUP(C485,'[1]Composição de Índices'!$A$2:$AB$500,D485)</f>
        <v>INEXISTENTE</v>
      </c>
      <c r="G485" s="11" t="str">
        <f t="shared" si="49"/>
        <v>ERRO</v>
      </c>
      <c r="H485" s="12" t="e">
        <f t="shared" si="48"/>
        <v>#VALUE!</v>
      </c>
    </row>
    <row r="486" spans="3:8" x14ac:dyDescent="0.2">
      <c r="C486" s="13">
        <v>43952</v>
      </c>
      <c r="D486" s="8">
        <f t="shared" si="47"/>
        <v>14</v>
      </c>
      <c r="E486" s="9" t="str">
        <f t="shared" si="46"/>
        <v>IPCA-E</v>
      </c>
      <c r="F486" s="10" t="str">
        <f>VLOOKUP(C486,'[1]Composição de Índices'!$A$2:$AB$500,D486)</f>
        <v>INEXISTENTE</v>
      </c>
      <c r="G486" s="11" t="str">
        <f t="shared" si="49"/>
        <v>ERRO</v>
      </c>
      <c r="H486" s="12" t="e">
        <f t="shared" si="48"/>
        <v>#VALUE!</v>
      </c>
    </row>
    <row r="487" spans="3:8" x14ac:dyDescent="0.2">
      <c r="C487" s="13">
        <v>43983</v>
      </c>
      <c r="D487" s="8">
        <f t="shared" si="47"/>
        <v>14</v>
      </c>
      <c r="E487" s="9" t="str">
        <f t="shared" si="46"/>
        <v>IPCA-E</v>
      </c>
      <c r="F487" s="10" t="str">
        <f>VLOOKUP(C487,'[1]Composição de Índices'!$A$2:$AB$500,D487)</f>
        <v>INEXISTENTE</v>
      </c>
      <c r="G487" s="11" t="str">
        <f t="shared" si="49"/>
        <v>ERRO</v>
      </c>
      <c r="H487" s="12" t="e">
        <f t="shared" si="48"/>
        <v>#VALUE!</v>
      </c>
    </row>
    <row r="488" spans="3:8" x14ac:dyDescent="0.2">
      <c r="C488" s="13">
        <v>44013</v>
      </c>
      <c r="D488" s="8">
        <f t="shared" si="47"/>
        <v>14</v>
      </c>
      <c r="E488" s="9" t="str">
        <f t="shared" si="46"/>
        <v>IPCA-E</v>
      </c>
      <c r="F488" s="10" t="str">
        <f>VLOOKUP(C488,'[1]Composição de Índices'!$A$2:$AB$500,D488)</f>
        <v>INEXISTENTE</v>
      </c>
      <c r="G488" s="11" t="str">
        <f t="shared" si="49"/>
        <v>ERRO</v>
      </c>
      <c r="H488" s="12" t="e">
        <f t="shared" si="48"/>
        <v>#VALUE!</v>
      </c>
    </row>
    <row r="489" spans="3:8" x14ac:dyDescent="0.2">
      <c r="C489" s="13">
        <v>44044</v>
      </c>
      <c r="D489" s="8">
        <f t="shared" si="47"/>
        <v>14</v>
      </c>
      <c r="E489" s="9" t="str">
        <f t="shared" si="46"/>
        <v>IPCA-E</v>
      </c>
      <c r="F489" s="10" t="str">
        <f>VLOOKUP(C489,'[1]Composição de Índices'!$A$2:$AB$500,D489)</f>
        <v>INEXISTENTE</v>
      </c>
      <c r="G489" s="11" t="str">
        <f t="shared" si="49"/>
        <v>ERRO</v>
      </c>
      <c r="H489" s="12" t="e">
        <f t="shared" si="48"/>
        <v>#VALUE!</v>
      </c>
    </row>
    <row r="490" spans="3:8" x14ac:dyDescent="0.2">
      <c r="C490" s="13">
        <v>44075</v>
      </c>
      <c r="D490" s="8">
        <f t="shared" si="47"/>
        <v>14</v>
      </c>
      <c r="E490" s="9" t="str">
        <f t="shared" si="46"/>
        <v>IPCA-E</v>
      </c>
      <c r="F490" s="10" t="str">
        <f>VLOOKUP(C490,'[1]Composição de Índices'!$A$2:$AB$500,D490)</f>
        <v>INEXISTENTE</v>
      </c>
      <c r="G490" s="11" t="str">
        <f t="shared" si="49"/>
        <v>ERRO</v>
      </c>
      <c r="H490" s="12" t="e">
        <f t="shared" si="48"/>
        <v>#VALUE!</v>
      </c>
    </row>
    <row r="491" spans="3:8" x14ac:dyDescent="0.2">
      <c r="C491" s="13">
        <v>44105</v>
      </c>
      <c r="D491" s="8">
        <f t="shared" si="47"/>
        <v>14</v>
      </c>
      <c r="E491" s="9" t="str">
        <f t="shared" si="46"/>
        <v>IPCA-E</v>
      </c>
      <c r="F491" s="10" t="str">
        <f>VLOOKUP(C491,'[1]Composição de Índices'!$A$2:$AB$500,D491)</f>
        <v>INEXISTENTE</v>
      </c>
      <c r="G491" s="11" t="str">
        <f t="shared" si="49"/>
        <v>ERRO</v>
      </c>
      <c r="H491" s="12" t="e">
        <f t="shared" si="48"/>
        <v>#VALUE!</v>
      </c>
    </row>
    <row r="492" spans="3:8" x14ac:dyDescent="0.2">
      <c r="C492" s="13">
        <v>44136</v>
      </c>
      <c r="D492" s="8">
        <f t="shared" si="47"/>
        <v>14</v>
      </c>
      <c r="E492" s="9" t="str">
        <f t="shared" si="46"/>
        <v>IPCA-E</v>
      </c>
      <c r="F492" s="10" t="str">
        <f>VLOOKUP(C492,'[1]Composição de Índices'!$A$2:$AB$500,D492)</f>
        <v>INEXISTENTE</v>
      </c>
      <c r="G492" s="11" t="str">
        <f t="shared" si="49"/>
        <v>ERRO</v>
      </c>
      <c r="H492" s="12" t="e">
        <f t="shared" si="48"/>
        <v>#VALUE!</v>
      </c>
    </row>
    <row r="493" spans="3:8" x14ac:dyDescent="0.2">
      <c r="C493" s="13">
        <v>44166</v>
      </c>
      <c r="D493" s="8">
        <f t="shared" si="47"/>
        <v>14</v>
      </c>
      <c r="E493" s="9" t="str">
        <f t="shared" si="46"/>
        <v>IPCA-E</v>
      </c>
      <c r="F493" s="10" t="str">
        <f>VLOOKUP(C493,'[1]Composição de Índices'!$A$2:$AB$500,D493)</f>
        <v>INEXISTENTE</v>
      </c>
      <c r="G493" s="11" t="str">
        <f t="shared" si="49"/>
        <v>ERRO</v>
      </c>
      <c r="H493" s="12" t="e">
        <f t="shared" si="48"/>
        <v>#VALUE!</v>
      </c>
    </row>
    <row r="494" spans="3:8" x14ac:dyDescent="0.2">
      <c r="C494" s="13">
        <v>44197</v>
      </c>
      <c r="D494" s="8">
        <f t="shared" si="47"/>
        <v>14</v>
      </c>
      <c r="E494" s="9" t="str">
        <f t="shared" si="46"/>
        <v>IPCA-E</v>
      </c>
      <c r="F494" s="10" t="str">
        <f>VLOOKUP(C494,'[1]Composição de Índices'!$A$2:$AB$500,D494)</f>
        <v>INEXISTENTE</v>
      </c>
      <c r="G494" s="11" t="str">
        <f t="shared" si="49"/>
        <v>ERRO</v>
      </c>
      <c r="H494" s="12" t="e">
        <f t="shared" si="48"/>
        <v>#VALUE!</v>
      </c>
    </row>
    <row r="495" spans="3:8" x14ac:dyDescent="0.2">
      <c r="C495" s="13">
        <v>44228</v>
      </c>
      <c r="D495" s="8">
        <f t="shared" si="47"/>
        <v>14</v>
      </c>
      <c r="E495" s="9" t="str">
        <f t="shared" si="46"/>
        <v>IPCA-E</v>
      </c>
      <c r="F495" s="10" t="str">
        <f>VLOOKUP(C495,'[1]Composição de Índices'!$A$2:$AB$500,D495)</f>
        <v>INEXISTENTE</v>
      </c>
      <c r="G495" s="11" t="str">
        <f t="shared" si="49"/>
        <v>ERRO</v>
      </c>
      <c r="H495" s="12" t="e">
        <f t="shared" si="48"/>
        <v>#VALUE!</v>
      </c>
    </row>
    <row r="496" spans="3:8" x14ac:dyDescent="0.2">
      <c r="C496" s="13">
        <v>44256</v>
      </c>
      <c r="D496" s="8">
        <f t="shared" si="47"/>
        <v>14</v>
      </c>
      <c r="E496" s="9" t="str">
        <f t="shared" si="46"/>
        <v>IPCA-E</v>
      </c>
      <c r="F496" s="10" t="str">
        <f>VLOOKUP(C496,'[1]Composição de Índices'!$A$2:$AB$500,D496)</f>
        <v>INEXISTENTE</v>
      </c>
      <c r="G496" s="11" t="str">
        <f t="shared" si="49"/>
        <v>ERRO</v>
      </c>
      <c r="H496" s="12" t="e">
        <f t="shared" si="48"/>
        <v>#VALUE!</v>
      </c>
    </row>
    <row r="497" spans="3:8" x14ac:dyDescent="0.2">
      <c r="C497" s="13">
        <v>44287</v>
      </c>
      <c r="D497" s="8">
        <f t="shared" si="47"/>
        <v>14</v>
      </c>
      <c r="E497" s="9" t="str">
        <f t="shared" si="46"/>
        <v>IPCA-E</v>
      </c>
      <c r="F497" s="10" t="str">
        <f>VLOOKUP(C497,'[1]Composição de Índices'!$A$2:$AB$500,D497)</f>
        <v>INEXISTENTE</v>
      </c>
      <c r="G497" s="11" t="str">
        <f t="shared" si="49"/>
        <v>ERRO</v>
      </c>
      <c r="H497" s="12" t="e">
        <f t="shared" si="48"/>
        <v>#VALUE!</v>
      </c>
    </row>
    <row r="498" spans="3:8" x14ac:dyDescent="0.2">
      <c r="C498" s="13">
        <v>44317</v>
      </c>
      <c r="D498" s="8">
        <f t="shared" si="47"/>
        <v>14</v>
      </c>
      <c r="E498" s="9" t="str">
        <f t="shared" si="46"/>
        <v>IPCA-E</v>
      </c>
      <c r="F498" s="10" t="str">
        <f>VLOOKUP(C498,'[1]Composição de Índices'!$A$2:$AB$500,D498)</f>
        <v>INEXISTENTE</v>
      </c>
      <c r="G498" s="11" t="str">
        <f t="shared" si="49"/>
        <v>ERRO</v>
      </c>
      <c r="H498" s="12" t="e">
        <f t="shared" si="48"/>
        <v>#VALUE!</v>
      </c>
    </row>
    <row r="499" spans="3:8" x14ac:dyDescent="0.2">
      <c r="C499" s="13">
        <v>44348</v>
      </c>
      <c r="D499" s="8">
        <f t="shared" si="47"/>
        <v>14</v>
      </c>
      <c r="E499" s="9" t="str">
        <f t="shared" si="46"/>
        <v>IPCA-E</v>
      </c>
      <c r="F499" s="10" t="str">
        <f>VLOOKUP(C499,'[1]Composição de Índices'!$A$2:$AB$500,D499)</f>
        <v>INEXISTENTE</v>
      </c>
      <c r="G499" s="11" t="str">
        <f t="shared" si="49"/>
        <v>ERRO</v>
      </c>
      <c r="H499" s="12" t="e">
        <f t="shared" si="48"/>
        <v>#VALUE!</v>
      </c>
    </row>
    <row r="500" spans="3:8" x14ac:dyDescent="0.2">
      <c r="C500" s="15">
        <v>44378</v>
      </c>
      <c r="D500" s="16">
        <f t="shared" si="47"/>
        <v>14</v>
      </c>
      <c r="E500" s="17" t="str">
        <f t="shared" si="46"/>
        <v>IPCA-E</v>
      </c>
      <c r="F500" s="18" t="str">
        <f>VLOOKUP(C500,'[1]Composição de Índices'!$A$2:$AB$500,D500)</f>
        <v>INEXISTENTE</v>
      </c>
      <c r="G500" s="19" t="str">
        <f t="shared" si="49"/>
        <v>ERRO</v>
      </c>
      <c r="H500" s="20" t="e">
        <f t="shared" si="48"/>
        <v>#VALUE!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Composição dos juros</vt:lpstr>
      <vt:lpstr>Técnicos</vt:lpstr>
      <vt:lpstr>Analistas</vt:lpstr>
      <vt:lpstr>Elementos</vt:lpstr>
      <vt:lpstr>Composição de Índices</vt:lpstr>
      <vt:lpstr>Analistas!Area_de_impressao</vt:lpstr>
      <vt:lpstr>Técnicos!Area_de_impressao</vt:lpstr>
      <vt:lpstr>Técnicos!celProcesso</vt:lpstr>
      <vt:lpstr>celProcesso</vt:lpstr>
      <vt:lpstr>Técnicos!PRINCIPAL</vt:lpstr>
      <vt:lpstr>PRINCIPAL</vt:lpstr>
      <vt:lpstr>Técnicos!spath</vt:lpstr>
      <vt:lpstr>spath</vt:lpstr>
      <vt:lpstr>Analistas!Titulos_de_impressao</vt:lpstr>
      <vt:lpstr>Técnicos!Titulos_de_impressao</vt:lpstr>
    </vt:vector>
  </TitlesOfParts>
  <Company>JFPR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JFPR</dc:creator>
  <cp:lastModifiedBy>Usuario</cp:lastModifiedBy>
  <cp:lastPrinted>2018-05-25T13:32:54Z</cp:lastPrinted>
  <dcterms:created xsi:type="dcterms:W3CDTF">2002-08-21T21:27:58Z</dcterms:created>
  <dcterms:modified xsi:type="dcterms:W3CDTF">2018-05-25T13:33:39Z</dcterms:modified>
</cp:coreProperties>
</file>